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3D0376F7-8A3B-4088-8AE9-8E585C61F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externalReferences>
    <externalReference r:id="rId2"/>
  </externalReferences>
  <definedNames>
    <definedName name="_xlnm._FilterDatabase" localSheetId="0" hidden="1">Marzo!$A$6:$N$143</definedName>
    <definedName name="_xlnm.Print_Area" localSheetId="0">Marzo!$A$1:$N$141</definedName>
    <definedName name="_xlnm.Print_Titles" localSheetId="0">Marzo!$1:$6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G67" i="1"/>
  <c r="H67" i="1"/>
  <c r="I67" i="1"/>
  <c r="J67" i="1"/>
  <c r="K67" i="1"/>
  <c r="M67" i="1"/>
  <c r="M66" i="1"/>
  <c r="K66" i="1"/>
  <c r="J66" i="1"/>
  <c r="I66" i="1"/>
  <c r="H66" i="1"/>
  <c r="G66" i="1"/>
  <c r="F66" i="1"/>
  <c r="L66" i="1" s="1"/>
  <c r="N66" i="1" s="1"/>
  <c r="M140" i="1"/>
  <c r="K140" i="1"/>
  <c r="J140" i="1"/>
  <c r="I140" i="1"/>
  <c r="H140" i="1"/>
  <c r="G140" i="1"/>
  <c r="F140" i="1"/>
  <c r="M137" i="1"/>
  <c r="K137" i="1"/>
  <c r="J137" i="1"/>
  <c r="I137" i="1"/>
  <c r="H137" i="1"/>
  <c r="G137" i="1"/>
  <c r="F137" i="1"/>
  <c r="M134" i="1"/>
  <c r="K134" i="1"/>
  <c r="J134" i="1"/>
  <c r="I134" i="1"/>
  <c r="H134" i="1"/>
  <c r="G134" i="1"/>
  <c r="F134" i="1"/>
  <c r="M131" i="1"/>
  <c r="K131" i="1"/>
  <c r="J131" i="1"/>
  <c r="I131" i="1"/>
  <c r="H131" i="1"/>
  <c r="G131" i="1"/>
  <c r="F131" i="1"/>
  <c r="M128" i="1"/>
  <c r="K128" i="1"/>
  <c r="J128" i="1"/>
  <c r="I128" i="1"/>
  <c r="H128" i="1"/>
  <c r="G128" i="1"/>
  <c r="F128" i="1"/>
  <c r="M125" i="1"/>
  <c r="K125" i="1"/>
  <c r="J125" i="1"/>
  <c r="I125" i="1"/>
  <c r="H125" i="1"/>
  <c r="G125" i="1"/>
  <c r="F125" i="1"/>
  <c r="M124" i="1"/>
  <c r="K124" i="1"/>
  <c r="J124" i="1"/>
  <c r="I124" i="1"/>
  <c r="H124" i="1"/>
  <c r="G124" i="1"/>
  <c r="F124" i="1"/>
  <c r="M121" i="1"/>
  <c r="K121" i="1"/>
  <c r="J121" i="1"/>
  <c r="I121" i="1"/>
  <c r="H121" i="1"/>
  <c r="G121" i="1"/>
  <c r="F121" i="1"/>
  <c r="M118" i="1"/>
  <c r="K118" i="1"/>
  <c r="J118" i="1"/>
  <c r="I118" i="1"/>
  <c r="H118" i="1"/>
  <c r="G118" i="1"/>
  <c r="F118" i="1"/>
  <c r="M117" i="1"/>
  <c r="K117" i="1"/>
  <c r="J117" i="1"/>
  <c r="I117" i="1"/>
  <c r="H117" i="1"/>
  <c r="G117" i="1"/>
  <c r="F117" i="1"/>
  <c r="M114" i="1"/>
  <c r="K114" i="1"/>
  <c r="J114" i="1"/>
  <c r="I114" i="1"/>
  <c r="H114" i="1"/>
  <c r="G114" i="1"/>
  <c r="F114" i="1"/>
  <c r="M113" i="1"/>
  <c r="K113" i="1"/>
  <c r="J113" i="1"/>
  <c r="I113" i="1"/>
  <c r="H113" i="1"/>
  <c r="G113" i="1"/>
  <c r="F113" i="1"/>
  <c r="M112" i="1"/>
  <c r="K112" i="1"/>
  <c r="J112" i="1"/>
  <c r="I112" i="1"/>
  <c r="H112" i="1"/>
  <c r="G112" i="1"/>
  <c r="F112" i="1"/>
  <c r="M111" i="1"/>
  <c r="K111" i="1"/>
  <c r="J111" i="1"/>
  <c r="I111" i="1"/>
  <c r="H111" i="1"/>
  <c r="G111" i="1"/>
  <c r="F111" i="1"/>
  <c r="M105" i="1"/>
  <c r="K105" i="1"/>
  <c r="J105" i="1"/>
  <c r="I105" i="1"/>
  <c r="H105" i="1"/>
  <c r="G105" i="1"/>
  <c r="F105" i="1"/>
  <c r="M102" i="1"/>
  <c r="K102" i="1"/>
  <c r="J102" i="1"/>
  <c r="I102" i="1"/>
  <c r="H102" i="1"/>
  <c r="G102" i="1"/>
  <c r="F102" i="1"/>
  <c r="M101" i="1"/>
  <c r="K101" i="1"/>
  <c r="J101" i="1"/>
  <c r="I101" i="1"/>
  <c r="H101" i="1"/>
  <c r="G101" i="1"/>
  <c r="F101" i="1"/>
  <c r="M98" i="1"/>
  <c r="K98" i="1"/>
  <c r="J98" i="1"/>
  <c r="I98" i="1"/>
  <c r="H98" i="1"/>
  <c r="G98" i="1"/>
  <c r="F98" i="1"/>
  <c r="M95" i="1"/>
  <c r="K95" i="1"/>
  <c r="J95" i="1"/>
  <c r="I95" i="1"/>
  <c r="H95" i="1"/>
  <c r="G95" i="1"/>
  <c r="F95" i="1"/>
  <c r="M92" i="1"/>
  <c r="K92" i="1"/>
  <c r="J92" i="1"/>
  <c r="I92" i="1"/>
  <c r="H92" i="1"/>
  <c r="G92" i="1"/>
  <c r="F92" i="1"/>
  <c r="M91" i="1"/>
  <c r="K91" i="1"/>
  <c r="J91" i="1"/>
  <c r="I91" i="1"/>
  <c r="H91" i="1"/>
  <c r="G91" i="1"/>
  <c r="F91" i="1"/>
  <c r="M88" i="1"/>
  <c r="K88" i="1"/>
  <c r="J88" i="1"/>
  <c r="I88" i="1"/>
  <c r="H88" i="1"/>
  <c r="G88" i="1"/>
  <c r="F88" i="1"/>
  <c r="M85" i="1"/>
  <c r="K85" i="1"/>
  <c r="J85" i="1"/>
  <c r="I85" i="1"/>
  <c r="H85" i="1"/>
  <c r="G85" i="1"/>
  <c r="F85" i="1"/>
  <c r="M82" i="1"/>
  <c r="K82" i="1"/>
  <c r="J82" i="1"/>
  <c r="I82" i="1"/>
  <c r="H82" i="1"/>
  <c r="G82" i="1"/>
  <c r="F82" i="1"/>
  <c r="M78" i="1"/>
  <c r="K78" i="1"/>
  <c r="J78" i="1"/>
  <c r="I78" i="1"/>
  <c r="H78" i="1"/>
  <c r="G78" i="1"/>
  <c r="F78" i="1"/>
  <c r="M75" i="1"/>
  <c r="K75" i="1"/>
  <c r="J75" i="1"/>
  <c r="I75" i="1"/>
  <c r="H75" i="1"/>
  <c r="G75" i="1"/>
  <c r="F75" i="1"/>
  <c r="M74" i="1"/>
  <c r="K74" i="1"/>
  <c r="J74" i="1"/>
  <c r="I74" i="1"/>
  <c r="H74" i="1"/>
  <c r="G74" i="1"/>
  <c r="F74" i="1"/>
  <c r="M73" i="1"/>
  <c r="K73" i="1"/>
  <c r="J73" i="1"/>
  <c r="I73" i="1"/>
  <c r="H73" i="1"/>
  <c r="G73" i="1"/>
  <c r="F73" i="1"/>
  <c r="M72" i="1"/>
  <c r="K72" i="1"/>
  <c r="J72" i="1"/>
  <c r="I72" i="1"/>
  <c r="H72" i="1"/>
  <c r="G72" i="1"/>
  <c r="F72" i="1"/>
  <c r="M71" i="1"/>
  <c r="K71" i="1"/>
  <c r="J71" i="1"/>
  <c r="I71" i="1"/>
  <c r="H71" i="1"/>
  <c r="G71" i="1"/>
  <c r="F71" i="1"/>
  <c r="M68" i="1"/>
  <c r="K68" i="1"/>
  <c r="J68" i="1"/>
  <c r="I68" i="1"/>
  <c r="H68" i="1"/>
  <c r="G68" i="1"/>
  <c r="F68" i="1"/>
  <c r="M65" i="1"/>
  <c r="K65" i="1"/>
  <c r="J65" i="1"/>
  <c r="I65" i="1"/>
  <c r="H65" i="1"/>
  <c r="G65" i="1"/>
  <c r="F65" i="1"/>
  <c r="M64" i="1"/>
  <c r="K64" i="1"/>
  <c r="J64" i="1"/>
  <c r="I64" i="1"/>
  <c r="H64" i="1"/>
  <c r="G64" i="1"/>
  <c r="F64" i="1"/>
  <c r="M63" i="1"/>
  <c r="K63" i="1"/>
  <c r="J63" i="1"/>
  <c r="I63" i="1"/>
  <c r="H63" i="1"/>
  <c r="G63" i="1"/>
  <c r="F63" i="1"/>
  <c r="M62" i="1"/>
  <c r="K62" i="1"/>
  <c r="J62" i="1"/>
  <c r="I62" i="1"/>
  <c r="H62" i="1"/>
  <c r="G62" i="1"/>
  <c r="F62" i="1"/>
  <c r="M61" i="1"/>
  <c r="K61" i="1"/>
  <c r="J61" i="1"/>
  <c r="I61" i="1"/>
  <c r="H61" i="1"/>
  <c r="G61" i="1"/>
  <c r="F61" i="1"/>
  <c r="M60" i="1"/>
  <c r="K60" i="1"/>
  <c r="J60" i="1"/>
  <c r="I60" i="1"/>
  <c r="H60" i="1"/>
  <c r="G60" i="1"/>
  <c r="F60" i="1"/>
  <c r="M59" i="1"/>
  <c r="K59" i="1"/>
  <c r="J59" i="1"/>
  <c r="I59" i="1"/>
  <c r="H59" i="1"/>
  <c r="G59" i="1"/>
  <c r="F59" i="1"/>
  <c r="M58" i="1"/>
  <c r="K58" i="1"/>
  <c r="J58" i="1"/>
  <c r="I58" i="1"/>
  <c r="H58" i="1"/>
  <c r="G58" i="1"/>
  <c r="F58" i="1"/>
  <c r="M57" i="1"/>
  <c r="K57" i="1"/>
  <c r="J57" i="1"/>
  <c r="I57" i="1"/>
  <c r="H57" i="1"/>
  <c r="G57" i="1"/>
  <c r="F57" i="1"/>
  <c r="M56" i="1"/>
  <c r="K56" i="1"/>
  <c r="J56" i="1"/>
  <c r="I56" i="1"/>
  <c r="H56" i="1"/>
  <c r="G56" i="1"/>
  <c r="F56" i="1"/>
  <c r="M55" i="1"/>
  <c r="K55" i="1"/>
  <c r="J55" i="1"/>
  <c r="I55" i="1"/>
  <c r="H55" i="1"/>
  <c r="G55" i="1"/>
  <c r="F55" i="1"/>
  <c r="M54" i="1"/>
  <c r="K54" i="1"/>
  <c r="J54" i="1"/>
  <c r="I54" i="1"/>
  <c r="H54" i="1"/>
  <c r="G54" i="1"/>
  <c r="F54" i="1"/>
  <c r="M53" i="1"/>
  <c r="K53" i="1"/>
  <c r="J53" i="1"/>
  <c r="I53" i="1"/>
  <c r="H53" i="1"/>
  <c r="G53" i="1"/>
  <c r="F53" i="1"/>
  <c r="M52" i="1"/>
  <c r="K52" i="1"/>
  <c r="J52" i="1"/>
  <c r="I52" i="1"/>
  <c r="H52" i="1"/>
  <c r="G52" i="1"/>
  <c r="F52" i="1"/>
  <c r="M51" i="1"/>
  <c r="K51" i="1"/>
  <c r="J51" i="1"/>
  <c r="I51" i="1"/>
  <c r="H51" i="1"/>
  <c r="G51" i="1"/>
  <c r="F51" i="1"/>
  <c r="M50" i="1"/>
  <c r="K50" i="1"/>
  <c r="J50" i="1"/>
  <c r="I50" i="1"/>
  <c r="H50" i="1"/>
  <c r="G50" i="1"/>
  <c r="F50" i="1"/>
  <c r="M49" i="1"/>
  <c r="K49" i="1"/>
  <c r="J49" i="1"/>
  <c r="I49" i="1"/>
  <c r="H49" i="1"/>
  <c r="G49" i="1"/>
  <c r="F49" i="1"/>
  <c r="M48" i="1"/>
  <c r="K48" i="1"/>
  <c r="J48" i="1"/>
  <c r="I48" i="1"/>
  <c r="H48" i="1"/>
  <c r="G48" i="1"/>
  <c r="F48" i="1"/>
  <c r="M47" i="1"/>
  <c r="K47" i="1"/>
  <c r="J47" i="1"/>
  <c r="I47" i="1"/>
  <c r="H47" i="1"/>
  <c r="G47" i="1"/>
  <c r="F47" i="1"/>
  <c r="M46" i="1"/>
  <c r="K46" i="1"/>
  <c r="J46" i="1"/>
  <c r="I46" i="1"/>
  <c r="H46" i="1"/>
  <c r="G46" i="1"/>
  <c r="F46" i="1"/>
  <c r="M43" i="1"/>
  <c r="K43" i="1"/>
  <c r="J43" i="1"/>
  <c r="I43" i="1"/>
  <c r="H43" i="1"/>
  <c r="G43" i="1"/>
  <c r="F43" i="1"/>
  <c r="M42" i="1"/>
  <c r="K42" i="1"/>
  <c r="J42" i="1"/>
  <c r="I42" i="1"/>
  <c r="H42" i="1"/>
  <c r="G42" i="1"/>
  <c r="F42" i="1"/>
  <c r="M41" i="1"/>
  <c r="K41" i="1"/>
  <c r="J41" i="1"/>
  <c r="I41" i="1"/>
  <c r="H41" i="1"/>
  <c r="G41" i="1"/>
  <c r="F41" i="1"/>
  <c r="M38" i="1"/>
  <c r="K38" i="1"/>
  <c r="J38" i="1"/>
  <c r="I38" i="1"/>
  <c r="H38" i="1"/>
  <c r="G38" i="1"/>
  <c r="F38" i="1"/>
  <c r="M34" i="1"/>
  <c r="K34" i="1"/>
  <c r="J34" i="1"/>
  <c r="I34" i="1"/>
  <c r="H34" i="1"/>
  <c r="G34" i="1"/>
  <c r="F34" i="1"/>
  <c r="M31" i="1"/>
  <c r="K31" i="1"/>
  <c r="J31" i="1"/>
  <c r="I31" i="1"/>
  <c r="H31" i="1"/>
  <c r="G31" i="1"/>
  <c r="F31" i="1"/>
  <c r="M30" i="1"/>
  <c r="K30" i="1"/>
  <c r="J30" i="1"/>
  <c r="I30" i="1"/>
  <c r="H30" i="1"/>
  <c r="G30" i="1"/>
  <c r="F30" i="1"/>
  <c r="M27" i="1"/>
  <c r="K27" i="1"/>
  <c r="J27" i="1"/>
  <c r="I27" i="1"/>
  <c r="H27" i="1"/>
  <c r="G27" i="1"/>
  <c r="F27" i="1"/>
  <c r="M23" i="1"/>
  <c r="K23" i="1"/>
  <c r="J23" i="1"/>
  <c r="I23" i="1"/>
  <c r="H23" i="1"/>
  <c r="G23" i="1"/>
  <c r="F23" i="1"/>
  <c r="M22" i="1"/>
  <c r="K22" i="1"/>
  <c r="J22" i="1"/>
  <c r="I22" i="1"/>
  <c r="H22" i="1"/>
  <c r="G22" i="1"/>
  <c r="F22" i="1"/>
  <c r="M21" i="1"/>
  <c r="K21" i="1"/>
  <c r="J21" i="1"/>
  <c r="I21" i="1"/>
  <c r="H21" i="1"/>
  <c r="G21" i="1"/>
  <c r="F21" i="1"/>
  <c r="M20" i="1"/>
  <c r="K20" i="1"/>
  <c r="J20" i="1"/>
  <c r="I20" i="1"/>
  <c r="H20" i="1"/>
  <c r="G20" i="1"/>
  <c r="F20" i="1"/>
  <c r="M19" i="1"/>
  <c r="K19" i="1"/>
  <c r="J19" i="1"/>
  <c r="I19" i="1"/>
  <c r="H19" i="1"/>
  <c r="G19" i="1"/>
  <c r="F19" i="1"/>
  <c r="M18" i="1"/>
  <c r="K18" i="1"/>
  <c r="J18" i="1"/>
  <c r="I18" i="1"/>
  <c r="H18" i="1"/>
  <c r="G18" i="1"/>
  <c r="F18" i="1"/>
  <c r="L18" i="1" s="1"/>
  <c r="M17" i="1"/>
  <c r="K17" i="1"/>
  <c r="J17" i="1"/>
  <c r="I17" i="1"/>
  <c r="H17" i="1"/>
  <c r="G17" i="1"/>
  <c r="F17" i="1"/>
  <c r="M16" i="1"/>
  <c r="K16" i="1"/>
  <c r="J16" i="1"/>
  <c r="I16" i="1"/>
  <c r="H16" i="1"/>
  <c r="G16" i="1"/>
  <c r="F16" i="1"/>
  <c r="M15" i="1"/>
  <c r="K15" i="1"/>
  <c r="J15" i="1"/>
  <c r="I15" i="1"/>
  <c r="H15" i="1"/>
  <c r="G15" i="1"/>
  <c r="F15" i="1"/>
  <c r="M14" i="1"/>
  <c r="K14" i="1"/>
  <c r="J14" i="1"/>
  <c r="I14" i="1"/>
  <c r="H14" i="1"/>
  <c r="G14" i="1"/>
  <c r="F14" i="1"/>
  <c r="M13" i="1"/>
  <c r="K13" i="1"/>
  <c r="J13" i="1"/>
  <c r="I13" i="1"/>
  <c r="H13" i="1"/>
  <c r="G13" i="1"/>
  <c r="F13" i="1"/>
  <c r="M12" i="1"/>
  <c r="K12" i="1"/>
  <c r="J12" i="1"/>
  <c r="I12" i="1"/>
  <c r="H12" i="1"/>
  <c r="G12" i="1"/>
  <c r="F12" i="1"/>
  <c r="M11" i="1"/>
  <c r="K11" i="1"/>
  <c r="J11" i="1"/>
  <c r="I11" i="1"/>
  <c r="H11" i="1"/>
  <c r="G11" i="1"/>
  <c r="F11" i="1"/>
  <c r="M10" i="1"/>
  <c r="K10" i="1"/>
  <c r="J10" i="1"/>
  <c r="I10" i="1"/>
  <c r="H10" i="1"/>
  <c r="G10" i="1"/>
  <c r="F10" i="1"/>
  <c r="M9" i="1"/>
  <c r="K9" i="1"/>
  <c r="J9" i="1"/>
  <c r="I9" i="1"/>
  <c r="H9" i="1"/>
  <c r="G9" i="1"/>
  <c r="F9" i="1"/>
  <c r="M8" i="1"/>
  <c r="K8" i="1"/>
  <c r="J8" i="1"/>
  <c r="G8" i="1"/>
  <c r="H8" i="1"/>
  <c r="F8" i="1"/>
  <c r="I8" i="1"/>
  <c r="E60" i="1"/>
  <c r="L67" i="1" l="1"/>
  <c r="N67" i="1" s="1"/>
  <c r="L121" i="1"/>
  <c r="L117" i="1"/>
  <c r="L137" i="1"/>
  <c r="L114" i="1"/>
  <c r="L31" i="1"/>
  <c r="L48" i="1"/>
  <c r="L56" i="1"/>
  <c r="L64" i="1"/>
  <c r="N64" i="1" s="1"/>
  <c r="L78" i="1"/>
  <c r="L105" i="1"/>
  <c r="L118" i="1"/>
  <c r="L134" i="1"/>
  <c r="L10" i="1"/>
  <c r="L16" i="1"/>
  <c r="L15" i="1"/>
  <c r="L23" i="1"/>
  <c r="N23" i="1" s="1"/>
  <c r="L43" i="1"/>
  <c r="L53" i="1"/>
  <c r="L61" i="1"/>
  <c r="L98" i="1"/>
  <c r="L131" i="1"/>
  <c r="L128" i="1"/>
  <c r="L125" i="1"/>
  <c r="L124" i="1"/>
  <c r="L9" i="1"/>
  <c r="L17" i="1"/>
  <c r="L30" i="1"/>
  <c r="L47" i="1"/>
  <c r="L55" i="1"/>
  <c r="L63" i="1"/>
  <c r="N63" i="1" s="1"/>
  <c r="L75" i="1"/>
  <c r="L102" i="1"/>
  <c r="L140" i="1"/>
  <c r="N140" i="1" s="1"/>
  <c r="L27" i="1"/>
  <c r="L46" i="1"/>
  <c r="L54" i="1"/>
  <c r="L62" i="1"/>
  <c r="L74" i="1"/>
  <c r="L95" i="1"/>
  <c r="L101" i="1"/>
  <c r="L73" i="1"/>
  <c r="L92" i="1"/>
  <c r="L14" i="1"/>
  <c r="L22" i="1"/>
  <c r="L42" i="1"/>
  <c r="L52" i="1"/>
  <c r="L60" i="1"/>
  <c r="L72" i="1"/>
  <c r="L91" i="1"/>
  <c r="L13" i="1"/>
  <c r="L21" i="1"/>
  <c r="L41" i="1"/>
  <c r="L51" i="1"/>
  <c r="L59" i="1"/>
  <c r="L71" i="1"/>
  <c r="L88" i="1"/>
  <c r="L113" i="1"/>
  <c r="L12" i="1"/>
  <c r="L38" i="1"/>
  <c r="L50" i="1"/>
  <c r="L58" i="1"/>
  <c r="L68" i="1"/>
  <c r="L85" i="1"/>
  <c r="L112" i="1"/>
  <c r="L20" i="1"/>
  <c r="L11" i="1"/>
  <c r="L19" i="1"/>
  <c r="L34" i="1"/>
  <c r="L49" i="1"/>
  <c r="L57" i="1"/>
  <c r="L65" i="1"/>
  <c r="N65" i="1" s="1"/>
  <c r="L82" i="1"/>
  <c r="L111" i="1"/>
  <c r="N62" i="1"/>
  <c r="N73" i="1"/>
  <c r="N27" i="1"/>
  <c r="N22" i="1"/>
  <c r="E27" i="1"/>
  <c r="E125" i="1"/>
  <c r="E43" i="1"/>
  <c r="E18" i="1"/>
  <c r="E134" i="1"/>
  <c r="N114" i="1" l="1"/>
  <c r="N113" i="1"/>
  <c r="N125" i="1"/>
  <c r="N20" i="1"/>
  <c r="N60" i="1"/>
  <c r="E118" i="1"/>
  <c r="E117" i="1"/>
  <c r="E17" i="1"/>
  <c r="E9" i="1"/>
  <c r="E10" i="1"/>
  <c r="E11" i="1"/>
  <c r="E12" i="1"/>
  <c r="E15" i="1"/>
  <c r="E16" i="1"/>
  <c r="E30" i="1"/>
  <c r="E31" i="1"/>
  <c r="E34" i="1"/>
  <c r="E38" i="1"/>
  <c r="E41" i="1"/>
  <c r="E42" i="1"/>
  <c r="E13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71" i="1"/>
  <c r="E72" i="1"/>
  <c r="E74" i="1"/>
  <c r="E75" i="1"/>
  <c r="E78" i="1"/>
  <c r="E14" i="1"/>
  <c r="E82" i="1"/>
  <c r="E85" i="1"/>
  <c r="E88" i="1"/>
  <c r="E91" i="1"/>
  <c r="E92" i="1"/>
  <c r="E95" i="1"/>
  <c r="E98" i="1"/>
  <c r="E101" i="1"/>
  <c r="E105" i="1"/>
  <c r="E111" i="1"/>
  <c r="E112" i="1"/>
  <c r="E121" i="1"/>
  <c r="E124" i="1"/>
  <c r="E128" i="1"/>
  <c r="E131" i="1"/>
  <c r="M144" i="1"/>
  <c r="M146" i="1" s="1"/>
  <c r="N74" i="1" l="1"/>
  <c r="N105" i="1"/>
  <c r="N85" i="1"/>
  <c r="N78" i="1"/>
  <c r="N118" i="1"/>
  <c r="N52" i="1"/>
  <c r="N55" i="1"/>
  <c r="N61" i="1"/>
  <c r="N17" i="1"/>
  <c r="N98" i="1"/>
  <c r="N42" i="1"/>
  <c r="N128" i="1"/>
  <c r="N30" i="1"/>
  <c r="N134" i="1"/>
  <c r="N112" i="1"/>
  <c r="N48" i="1"/>
  <c r="N137" i="1"/>
  <c r="N57" i="1"/>
  <c r="N12" i="1"/>
  <c r="N88" i="1"/>
  <c r="N34" i="1"/>
  <c r="N111" i="1"/>
  <c r="N50" i="1"/>
  <c r="N71" i="1"/>
  <c r="N102" i="1"/>
  <c r="N43" i="1"/>
  <c r="N121" i="1"/>
  <c r="N53" i="1"/>
  <c r="N72" i="1"/>
  <c r="N82" i="1"/>
  <c r="N21" i="1"/>
  <c r="N101" i="1"/>
  <c r="N15" i="1"/>
  <c r="N92" i="1"/>
  <c r="N38" i="1"/>
  <c r="N49" i="1"/>
  <c r="N47" i="1"/>
  <c r="N75" i="1"/>
  <c r="N91" i="1"/>
  <c r="N10" i="1"/>
  <c r="N14" i="1"/>
  <c r="N18" i="1"/>
  <c r="N95" i="1"/>
  <c r="N41" i="1"/>
  <c r="N54" i="1"/>
  <c r="N9" i="1"/>
  <c r="N59" i="1"/>
  <c r="N31" i="1"/>
  <c r="N58" i="1"/>
  <c r="N16" i="1"/>
  <c r="N124" i="1"/>
  <c r="N51" i="1"/>
  <c r="N131" i="1"/>
  <c r="N56" i="1"/>
  <c r="N11" i="1"/>
  <c r="N68" i="1"/>
  <c r="N19" i="1"/>
  <c r="N46" i="1"/>
  <c r="N117" i="1"/>
  <c r="N13" i="1"/>
  <c r="E8" i="1"/>
  <c r="L8" i="1" l="1"/>
  <c r="L144" i="1" l="1"/>
  <c r="L146" i="1" s="1"/>
  <c r="N8" i="1"/>
  <c r="N144" i="1" l="1"/>
  <c r="N146" i="1" s="1"/>
</calcChain>
</file>

<file path=xl/sharedStrings.xml><?xml version="1.0" encoding="utf-8"?>
<sst xmlns="http://schemas.openxmlformats.org/spreadsheetml/2006/main" count="354" uniqueCount="233">
  <si>
    <t>COMITÉ DIRECTIVO ESTATAL DEL PRI EN JALISCO</t>
  </si>
  <si>
    <t>Código</t>
  </si>
  <si>
    <t>Nombre</t>
  </si>
  <si>
    <t>Puesto</t>
  </si>
  <si>
    <t>Tipo de Pago</t>
  </si>
  <si>
    <t xml:space="preserve">TIPO DE PRESTACIONES </t>
  </si>
  <si>
    <t>Total de Percepciones</t>
  </si>
  <si>
    <t>Total de Deducciones</t>
  </si>
  <si>
    <t>Neto</t>
  </si>
  <si>
    <t>Salario Diario Bruto</t>
  </si>
  <si>
    <t xml:space="preserve">Aguinaldo Anual </t>
  </si>
  <si>
    <t>*Prima Vacacional</t>
  </si>
  <si>
    <t xml:space="preserve">Vacaciones </t>
  </si>
  <si>
    <t>Otras Percepciones</t>
  </si>
  <si>
    <t>Departamento 4103 CDE PRESIDENCIA</t>
  </si>
  <si>
    <t>00007</t>
  </si>
  <si>
    <t>Auxiliar Administrativo</t>
  </si>
  <si>
    <t>Sueldos</t>
  </si>
  <si>
    <t>00113</t>
  </si>
  <si>
    <t>00199</t>
  </si>
  <si>
    <t>Departamento 4104 CDE SECRETARIA GENERAL</t>
  </si>
  <si>
    <t>Departamento 4106 CDE SECRETARIA DE ACCION ELECTORAL</t>
  </si>
  <si>
    <t>00202</t>
  </si>
  <si>
    <t>Arciniega Oropeza Alejandra Paola</t>
  </si>
  <si>
    <t>00743</t>
  </si>
  <si>
    <t>Departamento 4123 CDE SECRETARIA DE ATENCION P DISCAPACIDAD</t>
  </si>
  <si>
    <t>00276</t>
  </si>
  <si>
    <t>Mata Avila Jesus</t>
  </si>
  <si>
    <t>Secretario</t>
  </si>
  <si>
    <t>Departamento 4109 CDE SECRETARIA DE COMUNICACION SOCIAL</t>
  </si>
  <si>
    <t>00005</t>
  </si>
  <si>
    <t>Contreras García Lucila</t>
  </si>
  <si>
    <t>00021</t>
  </si>
  <si>
    <t>Rojas Lopez Miguel Angel</t>
  </si>
  <si>
    <t>Departamento 4107 CDE SECRETARIA DE FINANZAS Y ADMINISTRACION</t>
  </si>
  <si>
    <t>00001</t>
  </si>
  <si>
    <t>Andrade Padilla Daniel</t>
  </si>
  <si>
    <t>Auxiliar de Mantenimiento</t>
  </si>
  <si>
    <t>00461</t>
  </si>
  <si>
    <t>Borrayo De La Cruz Ericka Guillermina</t>
  </si>
  <si>
    <t>Intendente</t>
  </si>
  <si>
    <t>00187</t>
  </si>
  <si>
    <t>Gallegos Negrete Rosa Elena</t>
  </si>
  <si>
    <t>00165</t>
  </si>
  <si>
    <t>Gomez Dueñas Roselia</t>
  </si>
  <si>
    <t>00451</t>
  </si>
  <si>
    <t>Partida Ceja Francisco Javier</t>
  </si>
  <si>
    <t>00118</t>
  </si>
  <si>
    <t>00080</t>
  </si>
  <si>
    <t>Romero Romero Ingrid</t>
  </si>
  <si>
    <t>00169</t>
  </si>
  <si>
    <t>Tovar Lopez Rogelio</t>
  </si>
  <si>
    <t>Encargado de Informatica</t>
  </si>
  <si>
    <t>00836</t>
  </si>
  <si>
    <t>Arredondo Zuñiga Victor Manuel</t>
  </si>
  <si>
    <t>Velador</t>
  </si>
  <si>
    <t>Auxiliar Contable</t>
  </si>
  <si>
    <t>Reyes Granada Araceli Janeth</t>
  </si>
  <si>
    <t>00843</t>
  </si>
  <si>
    <t>Navarro Villa Lorena</t>
  </si>
  <si>
    <t>Larios Calvario Manuel</t>
  </si>
  <si>
    <t>Mantenimiento</t>
  </si>
  <si>
    <t>Luna Medrano Cesar Alejandro</t>
  </si>
  <si>
    <t>Departamento JUBILADOS</t>
  </si>
  <si>
    <t>Jubilado</t>
  </si>
  <si>
    <t>Departamento 4105 CDE SECRETARIA DE ORGANIZACION</t>
  </si>
  <si>
    <t>Ortiz Mora Jose Alberto</t>
  </si>
  <si>
    <t>Departamento 4110 CDE SECRETARIA JURIDICA Y DE TRANSPARENCIA</t>
  </si>
  <si>
    <t>00195</t>
  </si>
  <si>
    <t>Murguia Escobedo Sandra Buenaventura</t>
  </si>
  <si>
    <t>Departamento 4117 CDE COMISION DE JUSTICIA PARTIDARIA</t>
  </si>
  <si>
    <t>00071</t>
  </si>
  <si>
    <t>Huerta Gomez Elizabeth</t>
  </si>
  <si>
    <t>Coordinador</t>
  </si>
  <si>
    <t>Departamento 4118 CDE COMISION ESTATAL DE PROCESOS INTERNOS</t>
  </si>
  <si>
    <t>00042</t>
  </si>
  <si>
    <t>Muciño Velazquez Erika Viviana</t>
  </si>
  <si>
    <t>Departamento 9114 INSTITUTO REYES HEROLES</t>
  </si>
  <si>
    <t>00093</t>
  </si>
  <si>
    <t>Hernandez Virgen Veronica</t>
  </si>
  <si>
    <t>Departamento 4301 SECT MOVIMIENTO TERRITORIAL</t>
  </si>
  <si>
    <t>00015</t>
  </si>
  <si>
    <t>López Hueso Tayde Lucina</t>
  </si>
  <si>
    <t>Departamento 4501 ORG CNC</t>
  </si>
  <si>
    <t>00156</t>
  </si>
  <si>
    <t>Gonzalez Vizcaino Maria Lucia</t>
  </si>
  <si>
    <t>Departamento 4502 ORG CNOP</t>
  </si>
  <si>
    <t>Departamento 4741 COM MUN GUADALAJARA</t>
  </si>
  <si>
    <t>Departamento 67 CM MUN ZAPOPAN</t>
  </si>
  <si>
    <t>Departamento 4221 COM MUN TONALA</t>
  </si>
  <si>
    <t>Departamento 4794 COM MUN TEPATITLAN DE MORELOS</t>
  </si>
  <si>
    <t>00279</t>
  </si>
  <si>
    <t>Bravo Garcia Andrea Nallely</t>
  </si>
  <si>
    <t>Departamento 4799 COM MUN TLAQUEPAQUE</t>
  </si>
  <si>
    <t>Gonzalez Real Blanca Lucero</t>
  </si>
  <si>
    <t>00845</t>
  </si>
  <si>
    <t>00842</t>
  </si>
  <si>
    <t>00873</t>
  </si>
  <si>
    <t>Sub-Secretario de Finanzas</t>
  </si>
  <si>
    <t>00874</t>
  </si>
  <si>
    <t>Administrativo</t>
  </si>
  <si>
    <t>Departamento 4112 CDE SECRETARIA TECNICA DEL CPE</t>
  </si>
  <si>
    <t>Gonzalez Ramirez Miriam Noemi</t>
  </si>
  <si>
    <t>Iñiguez Ibarra Gustavo</t>
  </si>
  <si>
    <t>Departamento 4303 SECT FRENTE JUVENIL REVOLUCIONARIO</t>
  </si>
  <si>
    <t>Camiruaga López Monica Del Carmen</t>
  </si>
  <si>
    <t>REMUNERACIONES DEL ORGANO ESTRUCTURA ORGANICA</t>
  </si>
  <si>
    <t>00856</t>
  </si>
  <si>
    <t>00067</t>
  </si>
  <si>
    <t>00863</t>
  </si>
  <si>
    <t>00855</t>
  </si>
  <si>
    <t>00857</t>
  </si>
  <si>
    <t>00837</t>
  </si>
  <si>
    <t>00864</t>
  </si>
  <si>
    <t>00871</t>
  </si>
  <si>
    <t>00848</t>
  </si>
  <si>
    <t>00839</t>
  </si>
  <si>
    <t>00840</t>
  </si>
  <si>
    <t>00879</t>
  </si>
  <si>
    <t>00880</t>
  </si>
  <si>
    <t>Sueldo - Bruto  Mensual</t>
  </si>
  <si>
    <t xml:space="preserve">Sueldos </t>
  </si>
  <si>
    <t>00887</t>
  </si>
  <si>
    <t>Departamento 4122 CDE SECRETARIA DE OPERACIÓN POLITICA</t>
  </si>
  <si>
    <t>00061</t>
  </si>
  <si>
    <t>Arreola Castañeda Alberto</t>
  </si>
  <si>
    <t>Departamento 17 OMPRI</t>
  </si>
  <si>
    <t>00951</t>
  </si>
  <si>
    <t>00952</t>
  </si>
  <si>
    <t>00954</t>
  </si>
  <si>
    <t>Ortega Villela Alejandro</t>
  </si>
  <si>
    <t>Diseñador</t>
  </si>
  <si>
    <t>00956</t>
  </si>
  <si>
    <t>00959</t>
  </si>
  <si>
    <t>00961</t>
  </si>
  <si>
    <t>00957</t>
  </si>
  <si>
    <t>Secretario Adjunto</t>
  </si>
  <si>
    <t>00958</t>
  </si>
  <si>
    <t>García García Ivan Tonathiu</t>
  </si>
  <si>
    <t>Coordinador y Redes</t>
  </si>
  <si>
    <t>00960</t>
  </si>
  <si>
    <t>Secretaria</t>
  </si>
  <si>
    <t>Vales de Despensa</t>
  </si>
  <si>
    <t>00963</t>
  </si>
  <si>
    <t>MARTINEZ GONZALEZ REGINA</t>
  </si>
  <si>
    <t>00970</t>
  </si>
  <si>
    <t>SAMAUE JIMENEZ JORGE SEBASTIAN</t>
  </si>
  <si>
    <t>00973</t>
  </si>
  <si>
    <t>MARTINEZ SANCHEZ JOSUE</t>
  </si>
  <si>
    <t>Departamento 9119 CDE SECRETARIA DE MEDIO AMBIENTE</t>
  </si>
  <si>
    <t>00966</t>
  </si>
  <si>
    <t>RUIZ MEJIA MARIA MAGDALENA</t>
  </si>
  <si>
    <t>Secretaria Medio Ambiente</t>
  </si>
  <si>
    <t>Departamento 9117 CDE CENTRO DE MEDIACION</t>
  </si>
  <si>
    <t>00969</t>
  </si>
  <si>
    <t>GONZALEZ VALENZUELA LUIS GEOVANNI</t>
  </si>
  <si>
    <t>00967</t>
  </si>
  <si>
    <t>DIAZ DIAZ ANGELICA NAYELI</t>
  </si>
  <si>
    <t>00975</t>
  </si>
  <si>
    <t>RAMIREZ ROSAS JORGE EDUARDO</t>
  </si>
  <si>
    <t>00976</t>
  </si>
  <si>
    <t>REYES LEON MARGARITA</t>
  </si>
  <si>
    <t>Aux. Admivo</t>
  </si>
  <si>
    <t>00974</t>
  </si>
  <si>
    <t>CARRILLO MARTINEZ DIEGO ALBERTO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</si>
  <si>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</si>
  <si>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</si>
  <si>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</si>
  <si>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</si>
  <si>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</si>
  <si>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</si>
  <si>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00979</t>
  </si>
  <si>
    <t>SANCHEZ MARTINEZ YAMILET</t>
  </si>
  <si>
    <t>Auxiliar</t>
  </si>
  <si>
    <t>00978</t>
  </si>
  <si>
    <t>CARRILLO BORRAYO LESLEE DAYHANA</t>
  </si>
  <si>
    <t>00870</t>
  </si>
  <si>
    <t>GIL MEDINA MIRIAM ELYADA</t>
  </si>
  <si>
    <t>00984</t>
  </si>
  <si>
    <t>ROSALIO TORRES MARCOS</t>
  </si>
  <si>
    <t>00982</t>
  </si>
  <si>
    <t>MENDEZ PEREZ MIGUEL ANGEL</t>
  </si>
  <si>
    <t>Departamento 9 FUNDACION COLOSIO</t>
  </si>
  <si>
    <t>00985</t>
  </si>
  <si>
    <t>DOMINGUEZ REYES MARIA DE JESUS</t>
  </si>
  <si>
    <t>00986</t>
  </si>
  <si>
    <t>ACOSTA BUSTAMANTE BRAULIO ANTONIO</t>
  </si>
  <si>
    <t>DE LEÓN CORONA JANE VANESSA</t>
  </si>
  <si>
    <t>HERNANDEZ MURILLO JOSE ADRIAN</t>
  </si>
  <si>
    <t>FUENTES NUÑEZ EDUARDO</t>
  </si>
  <si>
    <t>SANTILLAN GONZALEZ MARIA DE LA PAZ</t>
  </si>
  <si>
    <t>SANTANA AGUILAR MARIA FELIX</t>
  </si>
  <si>
    <t>FLORES DIAZ MARIA DE LA LUZ</t>
  </si>
  <si>
    <t>DELGADO VALENZUELA ROBERTO</t>
  </si>
  <si>
    <t>VELAZQUEZ MONROY ARLENE</t>
  </si>
  <si>
    <t>CERVANTES RAMIREZ MARCO ANTONIO</t>
  </si>
  <si>
    <t>CAMPOS ENCARNACION SALVADOR ALEJANDRO</t>
  </si>
  <si>
    <t>DOMINGUEZ VAZQUEZ FERNANDO</t>
  </si>
  <si>
    <t>RAMREZ GALLEGOS LORENA</t>
  </si>
  <si>
    <t>MEZA ARANA MAYRA GISELA</t>
  </si>
  <si>
    <t>RIVAS PADILLA MARGARITA</t>
  </si>
  <si>
    <t>DE LEON MEZA HUGO FIDENCIO</t>
  </si>
  <si>
    <t>TORRES DE LA ROSA MARIA GUADALUPE</t>
  </si>
  <si>
    <t>MACIAS LOPEZ ROBERTO</t>
  </si>
  <si>
    <t>Contador / RH</t>
  </si>
  <si>
    <t>PRESIDENTE</t>
  </si>
  <si>
    <t>PADILLA CRUZ PABLO ANTONIO</t>
  </si>
  <si>
    <t>Coordinador de Giras</t>
  </si>
  <si>
    <t>Secretario Técnico</t>
  </si>
  <si>
    <t>Coordinador Relaciones Publica</t>
  </si>
  <si>
    <t>Coordinador Protocolo</t>
  </si>
  <si>
    <t>Coordinador Afiliacion y Registro partidario</t>
  </si>
  <si>
    <t>Coordinador Centro de Mediación</t>
  </si>
  <si>
    <t>Presidente Red de Jovenes</t>
  </si>
  <si>
    <t>Coordinador Administrativo</t>
  </si>
  <si>
    <t>Aux de Juridico</t>
  </si>
  <si>
    <t>PEREZ MURILLO VERONICA DEL CARMEN</t>
  </si>
  <si>
    <t>Secretario Particular</t>
  </si>
  <si>
    <t>CARRILLO CARRILLO SANDRA LUZ</t>
  </si>
  <si>
    <t>00987</t>
  </si>
  <si>
    <t>LIZAOLA BARAJAS YESENIA SARAHI</t>
  </si>
  <si>
    <t>00988</t>
  </si>
  <si>
    <t>PALMA LEDEZMA DIANA BETSABEL</t>
  </si>
  <si>
    <t>00989</t>
  </si>
  <si>
    <t>HERNANDEZ CHACON LUIS EDUARDO</t>
  </si>
  <si>
    <t>00990</t>
  </si>
  <si>
    <t>NAVARRO RODRIGUEZ RICARDO</t>
  </si>
  <si>
    <t>MARZO DE 2024</t>
  </si>
  <si>
    <t>MENDEZ SALCEDO JORGE ALBERTO</t>
  </si>
  <si>
    <t>00991</t>
  </si>
  <si>
    <t>PEREZ GUZMAN IVONNE BETSABE</t>
  </si>
  <si>
    <t>00992</t>
  </si>
  <si>
    <t>GOMEZ DUEÑAS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</si>
</sst>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5">
    <xf numFmtId="0" fontId="0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7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7" fillId="3" borderId="2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164" fontId="19" fillId="3" borderId="2" xfId="1" applyFont="1" applyFill="1" applyBorder="1" applyAlignment="1">
      <alignment horizontal="center" vertical="center"/>
    </xf>
    <xf numFmtId="40" fontId="19" fillId="3" borderId="2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4" fontId="18" fillId="0" borderId="2" xfId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49" fontId="18" fillId="0" borderId="0" xfId="0" applyNumberFormat="1" applyFont="1" applyAlignment="1">
      <alignment horizontal="left" vertical="center"/>
    </xf>
    <xf numFmtId="164" fontId="18" fillId="0" borderId="0" xfId="1" applyFont="1" applyAlignment="1">
      <alignment horizontal="center" vertical="center"/>
    </xf>
    <xf numFmtId="40" fontId="20" fillId="0" borderId="0" xfId="1" applyNumberFormat="1" applyFont="1" applyAlignment="1">
      <alignment horizontal="right" vertical="center"/>
    </xf>
    <xf numFmtId="40" fontId="18" fillId="0" borderId="0" xfId="1" applyNumberFormat="1" applyFont="1" applyAlignment="1">
      <alignment horizontal="right" vertical="center"/>
    </xf>
    <xf numFmtId="164" fontId="18" fillId="0" borderId="0" xfId="1" applyFont="1" applyAlignment="1">
      <alignment horizontal="right" vertical="center"/>
    </xf>
    <xf numFmtId="165" fontId="21" fillId="0" borderId="0" xfId="4" applyNumberFormat="1" applyFont="1"/>
    <xf numFmtId="165" fontId="21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0" fontId="17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65" fontId="21" fillId="0" borderId="0" xfId="0" applyNumberFormat="1" applyFont="1"/>
    <xf numFmtId="165" fontId="21" fillId="0" borderId="0" xfId="0" applyNumberFormat="1" applyFont="1"/>
  </cellXfs>
  <cellStyles count="25">
    <cellStyle name="Millares" xfId="1" builtinId="3"/>
    <cellStyle name="Normal" xfId="0" builtinId="0"/>
    <cellStyle name="Normal 10" xfId="10" xr:uid="{00000000-0005-0000-0000-000002000000}"/>
    <cellStyle name="Normal 10 2" xfId="22" xr:uid="{4DF791D7-3EC9-4744-9532-EAEC83CDB1A1}"/>
    <cellStyle name="Normal 11" xfId="11" xr:uid="{00000000-0005-0000-0000-000003000000}"/>
    <cellStyle name="Normal 11 2" xfId="23" xr:uid="{2D9A33C0-EA0C-49B3-A77D-D228ADB2751B}"/>
    <cellStyle name="Normal 12" xfId="12" xr:uid="{00000000-0005-0000-0000-000004000000}"/>
    <cellStyle name="Normal 12 2" xfId="24" xr:uid="{78669F2F-A120-4918-BFF9-69347C6F1CF4}"/>
    <cellStyle name="Normal 13" xfId="13" xr:uid="{00000000-0005-0000-0000-000005000000}"/>
    <cellStyle name="Normal 2" xfId="2" xr:uid="{00000000-0005-0000-0000-000006000000}"/>
    <cellStyle name="Normal 2 2" xfId="14" xr:uid="{2CCD764B-C7E1-4C0E-9A35-467281E839C4}"/>
    <cellStyle name="Normal 3" xfId="3" xr:uid="{00000000-0005-0000-0000-000007000000}"/>
    <cellStyle name="Normal 3 2" xfId="15" xr:uid="{C301F829-B34D-4A6D-B604-2A6B2F95FA02}"/>
    <cellStyle name="Normal 4" xfId="4" xr:uid="{00000000-0005-0000-0000-000008000000}"/>
    <cellStyle name="Normal 4 2" xfId="16" xr:uid="{313B5B8F-B57D-42BA-8730-086D9F79C8D7}"/>
    <cellStyle name="Normal 5" xfId="5" xr:uid="{00000000-0005-0000-0000-000009000000}"/>
    <cellStyle name="Normal 5 2" xfId="17" xr:uid="{9F7A63CD-CDBF-4008-9CFB-0708BEC5718D}"/>
    <cellStyle name="Normal 6" xfId="6" xr:uid="{00000000-0005-0000-0000-00000A000000}"/>
    <cellStyle name="Normal 6 2" xfId="18" xr:uid="{F4359F08-EA9A-4CD8-92E6-BE823BFCF60A}"/>
    <cellStyle name="Normal 7" xfId="7" xr:uid="{00000000-0005-0000-0000-00000B000000}"/>
    <cellStyle name="Normal 7 2" xfId="19" xr:uid="{58666C92-7C2B-4AA5-A855-93A81E026A4E}"/>
    <cellStyle name="Normal 8" xfId="8" xr:uid="{00000000-0005-0000-0000-00000C000000}"/>
    <cellStyle name="Normal 8 2" xfId="20" xr:uid="{96871B8F-708E-432D-AF9E-83C36695D0AB}"/>
    <cellStyle name="Normal 9" xfId="9" xr:uid="{00000000-0005-0000-0000-00000D000000}"/>
    <cellStyle name="Normal 9 2" xfId="21" xr:uid="{B247A51E-60AD-4961-95FE-078672E7601A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do%20de%20nomina/SULEDOS%2003%20MARZ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1">
          <cell r="A11" t="str">
            <v xml:space="preserve">    Reg. Pat. IMSS:  B9010102109</v>
          </cell>
        </row>
        <row r="13">
          <cell r="A13" t="str">
            <v>Departamento 9 FUNDACION COLOSIO</v>
          </cell>
        </row>
        <row r="14">
          <cell r="A14" t="str">
            <v>00985</v>
          </cell>
          <cell r="B14" t="str">
            <v>DOMINGUEZ REYES MARIA DE JESUS</v>
          </cell>
          <cell r="C14">
            <v>7470</v>
          </cell>
          <cell r="D14">
            <v>0</v>
          </cell>
          <cell r="E14">
            <v>871.5</v>
          </cell>
          <cell r="F14">
            <v>0</v>
          </cell>
          <cell r="G14">
            <v>0</v>
          </cell>
          <cell r="H14">
            <v>0</v>
          </cell>
          <cell r="I14">
            <v>1000</v>
          </cell>
          <cell r="J14">
            <v>900</v>
          </cell>
          <cell r="K14">
            <v>0</v>
          </cell>
          <cell r="L14">
            <v>0</v>
          </cell>
          <cell r="M14">
            <v>9241.5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597.74</v>
          </cell>
          <cell r="T14">
            <v>0</v>
          </cell>
          <cell r="U14">
            <v>597.74</v>
          </cell>
          <cell r="V14">
            <v>226.48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824.22</v>
          </cell>
          <cell r="AI14">
            <v>8417.2800000000007</v>
          </cell>
          <cell r="AJ14">
            <v>166.9</v>
          </cell>
          <cell r="AK14">
            <v>437.54</v>
          </cell>
          <cell r="AL14">
            <v>831.34</v>
          </cell>
          <cell r="AM14">
            <v>190.74</v>
          </cell>
        </row>
        <row r="15">
          <cell r="A15" t="str">
            <v>Total Depto</v>
          </cell>
          <cell r="C15" t="str">
            <v xml:space="preserve">  -----------------------</v>
          </cell>
          <cell r="D15" t="str">
            <v xml:space="preserve">  -----------------------</v>
          </cell>
          <cell r="E15" t="str">
            <v xml:space="preserve">  -----------------------</v>
          </cell>
          <cell r="F15" t="str">
            <v xml:space="preserve">  -----------------------</v>
          </cell>
          <cell r="G15" t="str">
            <v xml:space="preserve">  -----------------------</v>
          </cell>
          <cell r="H15" t="str">
            <v xml:space="preserve">  -----------------------</v>
          </cell>
          <cell r="I15" t="str">
            <v xml:space="preserve">  -----------------------</v>
          </cell>
          <cell r="J15" t="str">
            <v xml:space="preserve">  -----------------------</v>
          </cell>
          <cell r="K15" t="str">
            <v xml:space="preserve">  -----------------------</v>
          </cell>
          <cell r="L15" t="str">
            <v xml:space="preserve">  -----------------------</v>
          </cell>
          <cell r="M15" t="str">
            <v xml:space="preserve">  -----------------------</v>
          </cell>
          <cell r="N15" t="str">
            <v xml:space="preserve">  -----------------------</v>
          </cell>
          <cell r="O15" t="str">
            <v xml:space="preserve">  -----------------------</v>
          </cell>
          <cell r="P15" t="str">
            <v xml:space="preserve">  -----------------------</v>
          </cell>
          <cell r="Q15" t="str">
            <v xml:space="preserve">  -----------------------</v>
          </cell>
          <cell r="R15" t="str">
            <v xml:space="preserve">  -----------------------</v>
          </cell>
          <cell r="S15" t="str">
            <v xml:space="preserve">  -----------------------</v>
          </cell>
          <cell r="T15" t="str">
            <v xml:space="preserve">  -----------------------</v>
          </cell>
          <cell r="U15" t="str">
            <v xml:space="preserve">  -----------------------</v>
          </cell>
          <cell r="V15" t="str">
            <v xml:space="preserve">  -----------------------</v>
          </cell>
          <cell r="W15" t="str">
            <v xml:space="preserve">  -----------------------</v>
          </cell>
          <cell r="X15" t="str">
            <v xml:space="preserve">  -----------------------</v>
          </cell>
          <cell r="Y15" t="str">
            <v xml:space="preserve">  -----------------------</v>
          </cell>
          <cell r="Z15" t="str">
            <v xml:space="preserve">  -----------------------</v>
          </cell>
          <cell r="AA15" t="str">
            <v xml:space="preserve">  -----------------------</v>
          </cell>
          <cell r="AB15" t="str">
            <v xml:space="preserve">  -----------------------</v>
          </cell>
          <cell r="AC15" t="str">
            <v xml:space="preserve">  -----------------------</v>
          </cell>
          <cell r="AD15" t="str">
            <v xml:space="preserve">  -----------------------</v>
          </cell>
          <cell r="AE15" t="str">
            <v xml:space="preserve">  -----------------------</v>
          </cell>
          <cell r="AF15" t="str">
            <v xml:space="preserve">  -----------------------</v>
          </cell>
          <cell r="AG15" t="str">
            <v xml:space="preserve">  -----------------------</v>
          </cell>
          <cell r="AH15" t="str">
            <v xml:space="preserve">  -----------------------</v>
          </cell>
          <cell r="AI15" t="str">
            <v xml:space="preserve">  -----------------------</v>
          </cell>
          <cell r="AJ15" t="str">
            <v xml:space="preserve">  -----------------------</v>
          </cell>
          <cell r="AK15" t="str">
            <v xml:space="preserve">  -----------------------</v>
          </cell>
          <cell r="AL15" t="str">
            <v xml:space="preserve">  -----------------------</v>
          </cell>
          <cell r="AM15" t="str">
            <v xml:space="preserve">  -----------------------</v>
          </cell>
        </row>
        <row r="16">
          <cell r="C16">
            <v>7470</v>
          </cell>
          <cell r="D16">
            <v>0</v>
          </cell>
          <cell r="E16">
            <v>871.5</v>
          </cell>
          <cell r="F16">
            <v>0</v>
          </cell>
          <cell r="G16">
            <v>0</v>
          </cell>
          <cell r="H16">
            <v>0</v>
          </cell>
          <cell r="I16">
            <v>1000</v>
          </cell>
          <cell r="J16">
            <v>900</v>
          </cell>
          <cell r="K16">
            <v>0</v>
          </cell>
          <cell r="L16">
            <v>0</v>
          </cell>
          <cell r="M16">
            <v>9241.5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597.74</v>
          </cell>
          <cell r="T16">
            <v>0</v>
          </cell>
          <cell r="U16">
            <v>597.74</v>
          </cell>
          <cell r="V16">
            <v>226.48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824.22</v>
          </cell>
          <cell r="AI16">
            <v>8417.2800000000007</v>
          </cell>
          <cell r="AJ16">
            <v>166.9</v>
          </cell>
          <cell r="AK16">
            <v>437.54</v>
          </cell>
          <cell r="AL16">
            <v>831.34</v>
          </cell>
          <cell r="AM16">
            <v>190.74</v>
          </cell>
        </row>
        <row r="18">
          <cell r="A18" t="str">
            <v>Departamento 13 JUBILADOS Y TERCERA E</v>
          </cell>
        </row>
        <row r="19">
          <cell r="A19" t="str">
            <v>00067</v>
          </cell>
          <cell r="B19" t="str">
            <v>FLORES DIAZ MARIA DE LA LUZ</v>
          </cell>
          <cell r="C19">
            <v>7467.9</v>
          </cell>
          <cell r="D19">
            <v>0</v>
          </cell>
          <cell r="E19">
            <v>871.25</v>
          </cell>
          <cell r="F19">
            <v>0</v>
          </cell>
          <cell r="G19">
            <v>0</v>
          </cell>
          <cell r="H19">
            <v>0</v>
          </cell>
          <cell r="I19">
            <v>1000</v>
          </cell>
          <cell r="J19">
            <v>0</v>
          </cell>
          <cell r="K19">
            <v>0</v>
          </cell>
          <cell r="L19">
            <v>0</v>
          </cell>
          <cell r="M19">
            <v>8339.15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499.58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8339.15</v>
          </cell>
          <cell r="AJ19">
            <v>205.06</v>
          </cell>
          <cell r="AK19">
            <v>493.28</v>
          </cell>
          <cell r="AL19">
            <v>869.5</v>
          </cell>
          <cell r="AM19">
            <v>172.68</v>
          </cell>
        </row>
        <row r="20">
          <cell r="A20" t="str">
            <v>00845</v>
          </cell>
          <cell r="B20" t="str">
            <v>SANTILLAN GONZALEZ MARIA DE LA PAZ</v>
          </cell>
          <cell r="C20">
            <v>7467.9</v>
          </cell>
          <cell r="D20">
            <v>0</v>
          </cell>
          <cell r="E20">
            <v>871.25</v>
          </cell>
          <cell r="F20">
            <v>0</v>
          </cell>
          <cell r="G20">
            <v>0</v>
          </cell>
          <cell r="H20">
            <v>0</v>
          </cell>
          <cell r="I20">
            <v>1000</v>
          </cell>
          <cell r="J20">
            <v>0</v>
          </cell>
          <cell r="K20">
            <v>0</v>
          </cell>
          <cell r="L20">
            <v>0</v>
          </cell>
          <cell r="M20">
            <v>8339.15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499.58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8339.15</v>
          </cell>
          <cell r="AJ20">
            <v>205.06</v>
          </cell>
          <cell r="AK20">
            <v>493.28</v>
          </cell>
          <cell r="AL20">
            <v>869.5</v>
          </cell>
          <cell r="AM20">
            <v>172.68</v>
          </cell>
        </row>
        <row r="21">
          <cell r="A21" t="str">
            <v>00857</v>
          </cell>
          <cell r="B21" t="str">
            <v>DELGADO VALENZUELA ROBERTO</v>
          </cell>
          <cell r="C21">
            <v>7467.9</v>
          </cell>
          <cell r="D21">
            <v>0</v>
          </cell>
          <cell r="E21">
            <v>871.25</v>
          </cell>
          <cell r="F21">
            <v>0</v>
          </cell>
          <cell r="G21">
            <v>0</v>
          </cell>
          <cell r="H21">
            <v>0</v>
          </cell>
          <cell r="I21">
            <v>1000</v>
          </cell>
          <cell r="J21">
            <v>0</v>
          </cell>
          <cell r="K21">
            <v>0</v>
          </cell>
          <cell r="L21">
            <v>0</v>
          </cell>
          <cell r="M21">
            <v>8339.15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499.58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8339.15</v>
          </cell>
          <cell r="AJ21">
            <v>205.06</v>
          </cell>
          <cell r="AK21">
            <v>493.28</v>
          </cell>
          <cell r="AL21">
            <v>869.5</v>
          </cell>
          <cell r="AM21">
            <v>172.68</v>
          </cell>
        </row>
        <row r="22">
          <cell r="A22" t="str">
            <v>00879</v>
          </cell>
          <cell r="B22" t="str">
            <v>SANTANA AGUILAR MARIA FELIX</v>
          </cell>
          <cell r="C22">
            <v>9000</v>
          </cell>
          <cell r="D22">
            <v>0</v>
          </cell>
          <cell r="E22">
            <v>1050</v>
          </cell>
          <cell r="F22">
            <v>0</v>
          </cell>
          <cell r="G22">
            <v>0</v>
          </cell>
          <cell r="H22">
            <v>0</v>
          </cell>
          <cell r="I22">
            <v>1000</v>
          </cell>
          <cell r="J22">
            <v>4200</v>
          </cell>
          <cell r="K22">
            <v>0</v>
          </cell>
          <cell r="L22">
            <v>0</v>
          </cell>
          <cell r="M22">
            <v>14250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1245.1600000000001</v>
          </cell>
          <cell r="T22">
            <v>0</v>
          </cell>
          <cell r="U22">
            <v>1245.1600000000001</v>
          </cell>
          <cell r="V22">
            <v>366.24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1611.4</v>
          </cell>
          <cell r="AI22">
            <v>12638.6</v>
          </cell>
          <cell r="AJ22">
            <v>255.6</v>
          </cell>
          <cell r="AK22">
            <v>778.64</v>
          </cell>
          <cell r="AL22">
            <v>973.22</v>
          </cell>
          <cell r="AM22">
            <v>292.12</v>
          </cell>
        </row>
        <row r="23">
          <cell r="A23" t="str">
            <v>00982</v>
          </cell>
          <cell r="B23" t="str">
            <v>MENDEZ PEREZ MIGUEL ANGEL</v>
          </cell>
          <cell r="C23">
            <v>7467.9</v>
          </cell>
          <cell r="D23">
            <v>0</v>
          </cell>
          <cell r="E23">
            <v>871.25</v>
          </cell>
          <cell r="F23">
            <v>0</v>
          </cell>
          <cell r="G23">
            <v>0</v>
          </cell>
          <cell r="H23">
            <v>0</v>
          </cell>
          <cell r="I23">
            <v>1000</v>
          </cell>
          <cell r="J23">
            <v>0</v>
          </cell>
          <cell r="K23">
            <v>0</v>
          </cell>
          <cell r="L23">
            <v>0</v>
          </cell>
          <cell r="M23">
            <v>8339.15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499.58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8339.15</v>
          </cell>
          <cell r="AJ23">
            <v>205.06</v>
          </cell>
          <cell r="AK23">
            <v>493.28</v>
          </cell>
          <cell r="AL23">
            <v>869.5</v>
          </cell>
          <cell r="AM23">
            <v>172.68</v>
          </cell>
        </row>
        <row r="24">
          <cell r="A24" t="str">
            <v>Total Depto</v>
          </cell>
          <cell r="C24" t="str">
            <v xml:space="preserve">  -----------------------</v>
          </cell>
          <cell r="D24" t="str">
            <v xml:space="preserve">  -----------------------</v>
          </cell>
          <cell r="E24" t="str">
            <v xml:space="preserve">  -----------------------</v>
          </cell>
          <cell r="F24" t="str">
            <v xml:space="preserve">  -----------------------</v>
          </cell>
          <cell r="G24" t="str">
            <v xml:space="preserve">  -----------------------</v>
          </cell>
          <cell r="H24" t="str">
            <v xml:space="preserve">  -----------------------</v>
          </cell>
          <cell r="I24" t="str">
            <v xml:space="preserve">  -----------------------</v>
          </cell>
          <cell r="J24" t="str">
            <v xml:space="preserve">  -----------------------</v>
          </cell>
          <cell r="K24" t="str">
            <v xml:space="preserve">  -----------------------</v>
          </cell>
          <cell r="L24" t="str">
            <v xml:space="preserve">  -----------------------</v>
          </cell>
          <cell r="M24" t="str">
            <v xml:space="preserve">  -----------------------</v>
          </cell>
          <cell r="N24" t="str">
            <v xml:space="preserve">  -----------------------</v>
          </cell>
          <cell r="O24" t="str">
            <v xml:space="preserve">  -----------------------</v>
          </cell>
          <cell r="P24" t="str">
            <v xml:space="preserve">  -----------------------</v>
          </cell>
          <cell r="Q24" t="str">
            <v xml:space="preserve">  -----------------------</v>
          </cell>
          <cell r="R24" t="str">
            <v xml:space="preserve">  -----------------------</v>
          </cell>
          <cell r="S24" t="str">
            <v xml:space="preserve">  -----------------------</v>
          </cell>
          <cell r="T24" t="str">
            <v xml:space="preserve">  -----------------------</v>
          </cell>
          <cell r="U24" t="str">
            <v xml:space="preserve">  -----------------------</v>
          </cell>
          <cell r="V24" t="str">
            <v xml:space="preserve">  -----------------------</v>
          </cell>
          <cell r="W24" t="str">
            <v xml:space="preserve">  -----------------------</v>
          </cell>
          <cell r="X24" t="str">
            <v xml:space="preserve">  -----------------------</v>
          </cell>
          <cell r="Y24" t="str">
            <v xml:space="preserve">  -----------------------</v>
          </cell>
          <cell r="Z24" t="str">
            <v xml:space="preserve">  -----------------------</v>
          </cell>
          <cell r="AA24" t="str">
            <v xml:space="preserve">  -----------------------</v>
          </cell>
          <cell r="AB24" t="str">
            <v xml:space="preserve">  -----------------------</v>
          </cell>
          <cell r="AC24" t="str">
            <v xml:space="preserve">  -----------------------</v>
          </cell>
          <cell r="AD24" t="str">
            <v xml:space="preserve">  -----------------------</v>
          </cell>
          <cell r="AE24" t="str">
            <v xml:space="preserve">  -----------------------</v>
          </cell>
          <cell r="AF24" t="str">
            <v xml:space="preserve">  -----------------------</v>
          </cell>
          <cell r="AG24" t="str">
            <v xml:space="preserve">  -----------------------</v>
          </cell>
          <cell r="AH24" t="str">
            <v xml:space="preserve">  -----------------------</v>
          </cell>
          <cell r="AI24" t="str">
            <v xml:space="preserve">  -----------------------</v>
          </cell>
          <cell r="AJ24" t="str">
            <v xml:space="preserve">  -----------------------</v>
          </cell>
          <cell r="AK24" t="str">
            <v xml:space="preserve">  -----------------------</v>
          </cell>
          <cell r="AL24" t="str">
            <v xml:space="preserve">  -----------------------</v>
          </cell>
          <cell r="AM24" t="str">
            <v xml:space="preserve">  -----------------------</v>
          </cell>
        </row>
        <row r="25">
          <cell r="C25">
            <v>38871.599999999999</v>
          </cell>
          <cell r="D25">
            <v>0</v>
          </cell>
          <cell r="E25">
            <v>4535</v>
          </cell>
          <cell r="F25">
            <v>0</v>
          </cell>
          <cell r="G25">
            <v>0</v>
          </cell>
          <cell r="H25">
            <v>0</v>
          </cell>
          <cell r="I25">
            <v>5000</v>
          </cell>
          <cell r="J25">
            <v>4200</v>
          </cell>
          <cell r="K25">
            <v>0</v>
          </cell>
          <cell r="L25">
            <v>0</v>
          </cell>
          <cell r="M25">
            <v>47606.6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3243.48</v>
          </cell>
          <cell r="T25">
            <v>0</v>
          </cell>
          <cell r="U25">
            <v>1245.1600000000001</v>
          </cell>
          <cell r="V25">
            <v>366.24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1611.4</v>
          </cell>
          <cell r="AI25">
            <v>45995.199999999997</v>
          </cell>
          <cell r="AJ25">
            <v>1075.8399999999999</v>
          </cell>
          <cell r="AK25">
            <v>2751.76</v>
          </cell>
          <cell r="AL25">
            <v>4451.22</v>
          </cell>
          <cell r="AM25">
            <v>982.84</v>
          </cell>
        </row>
        <row r="27">
          <cell r="A27" t="str">
            <v>Departamento 17 OMPRI</v>
          </cell>
        </row>
        <row r="28">
          <cell r="A28" t="str">
            <v>00156</v>
          </cell>
          <cell r="B28" t="str">
            <v>CARRILLO CARRILLO SANDRA LUZ</v>
          </cell>
          <cell r="C28">
            <v>7918.2</v>
          </cell>
          <cell r="D28">
            <v>0</v>
          </cell>
          <cell r="E28">
            <v>923.79</v>
          </cell>
          <cell r="F28">
            <v>0</v>
          </cell>
          <cell r="G28">
            <v>0</v>
          </cell>
          <cell r="H28">
            <v>0</v>
          </cell>
          <cell r="I28">
            <v>1000</v>
          </cell>
          <cell r="J28">
            <v>0</v>
          </cell>
          <cell r="K28">
            <v>0</v>
          </cell>
          <cell r="L28">
            <v>0</v>
          </cell>
          <cell r="M28">
            <v>8841.99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548.58000000000004</v>
          </cell>
          <cell r="T28">
            <v>0</v>
          </cell>
          <cell r="U28">
            <v>548.58000000000004</v>
          </cell>
          <cell r="V28">
            <v>217.44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766.02</v>
          </cell>
          <cell r="AI28">
            <v>8075.97</v>
          </cell>
          <cell r="AJ28">
            <v>160.22</v>
          </cell>
          <cell r="AK28">
            <v>420.04</v>
          </cell>
          <cell r="AL28">
            <v>824.64</v>
          </cell>
          <cell r="AM28">
            <v>183.1</v>
          </cell>
        </row>
        <row r="29">
          <cell r="A29" t="str">
            <v>00967</v>
          </cell>
          <cell r="B29" t="str">
            <v>DIAZ DIAZ ANGELICA NAYELI</v>
          </cell>
          <cell r="C29">
            <v>10575</v>
          </cell>
          <cell r="D29">
            <v>0</v>
          </cell>
          <cell r="E29">
            <v>1233.75</v>
          </cell>
          <cell r="F29">
            <v>0</v>
          </cell>
          <cell r="G29">
            <v>0</v>
          </cell>
          <cell r="H29">
            <v>0</v>
          </cell>
          <cell r="I29">
            <v>1000</v>
          </cell>
          <cell r="J29">
            <v>7036.2</v>
          </cell>
          <cell r="K29">
            <v>0</v>
          </cell>
          <cell r="L29">
            <v>0</v>
          </cell>
          <cell r="M29">
            <v>18844.95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2115.6999999999998</v>
          </cell>
          <cell r="T29">
            <v>0</v>
          </cell>
          <cell r="U29">
            <v>2115.6999999999998</v>
          </cell>
          <cell r="V29">
            <v>495.5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2611.1999999999998</v>
          </cell>
          <cell r="AI29">
            <v>16233.75</v>
          </cell>
          <cell r="AJ29">
            <v>337.12</v>
          </cell>
          <cell r="AK29">
            <v>1026.98</v>
          </cell>
          <cell r="AL29">
            <v>1105.98</v>
          </cell>
          <cell r="AM29">
            <v>385.28</v>
          </cell>
        </row>
        <row r="30">
          <cell r="A30" t="str">
            <v>Total Depto</v>
          </cell>
          <cell r="C30" t="str">
            <v xml:space="preserve">  -----------------------</v>
          </cell>
          <cell r="D30" t="str">
            <v xml:space="preserve">  -----------------------</v>
          </cell>
          <cell r="E30" t="str">
            <v xml:space="preserve">  -----------------------</v>
          </cell>
          <cell r="F30" t="str">
            <v xml:space="preserve">  -----------------------</v>
          </cell>
          <cell r="G30" t="str">
            <v xml:space="preserve">  -----------------------</v>
          </cell>
          <cell r="H30" t="str">
            <v xml:space="preserve">  -----------------------</v>
          </cell>
          <cell r="I30" t="str">
            <v xml:space="preserve">  -----------------------</v>
          </cell>
          <cell r="J30" t="str">
            <v xml:space="preserve">  -----------------------</v>
          </cell>
          <cell r="K30" t="str">
            <v xml:space="preserve">  -----------------------</v>
          </cell>
          <cell r="L30" t="str">
            <v xml:space="preserve">  -----------------------</v>
          </cell>
          <cell r="M30" t="str">
            <v xml:space="preserve">  -----------------------</v>
          </cell>
          <cell r="N30" t="str">
            <v xml:space="preserve">  -----------------------</v>
          </cell>
          <cell r="O30" t="str">
            <v xml:space="preserve">  -----------------------</v>
          </cell>
          <cell r="P30" t="str">
            <v xml:space="preserve">  -----------------------</v>
          </cell>
          <cell r="Q30" t="str">
            <v xml:space="preserve">  -----------------------</v>
          </cell>
          <cell r="R30" t="str">
            <v xml:space="preserve">  -----------------------</v>
          </cell>
          <cell r="S30" t="str">
            <v xml:space="preserve">  -----------------------</v>
          </cell>
          <cell r="T30" t="str">
            <v xml:space="preserve">  -----------------------</v>
          </cell>
          <cell r="U30" t="str">
            <v xml:space="preserve">  -----------------------</v>
          </cell>
          <cell r="V30" t="str">
            <v xml:space="preserve">  -----------------------</v>
          </cell>
          <cell r="W30" t="str">
            <v xml:space="preserve">  -----------------------</v>
          </cell>
          <cell r="X30" t="str">
            <v xml:space="preserve">  -----------------------</v>
          </cell>
          <cell r="Y30" t="str">
            <v xml:space="preserve">  -----------------------</v>
          </cell>
          <cell r="Z30" t="str">
            <v xml:space="preserve">  -----------------------</v>
          </cell>
          <cell r="AA30" t="str">
            <v xml:space="preserve">  -----------------------</v>
          </cell>
          <cell r="AB30" t="str">
            <v xml:space="preserve">  -----------------------</v>
          </cell>
          <cell r="AC30" t="str">
            <v xml:space="preserve">  -----------------------</v>
          </cell>
          <cell r="AD30" t="str">
            <v xml:space="preserve">  -----------------------</v>
          </cell>
          <cell r="AE30" t="str">
            <v xml:space="preserve">  -----------------------</v>
          </cell>
          <cell r="AF30" t="str">
            <v xml:space="preserve">  -----------------------</v>
          </cell>
          <cell r="AG30" t="str">
            <v xml:space="preserve">  -----------------------</v>
          </cell>
          <cell r="AH30" t="str">
            <v xml:space="preserve">  -----------------------</v>
          </cell>
          <cell r="AI30" t="str">
            <v xml:space="preserve">  -----------------------</v>
          </cell>
          <cell r="AJ30" t="str">
            <v xml:space="preserve">  -----------------------</v>
          </cell>
          <cell r="AK30" t="str">
            <v xml:space="preserve">  -----------------------</v>
          </cell>
          <cell r="AL30" t="str">
            <v xml:space="preserve">  -----------------------</v>
          </cell>
          <cell r="AM30" t="str">
            <v xml:space="preserve">  -----------------------</v>
          </cell>
        </row>
        <row r="31">
          <cell r="C31">
            <v>18493.2</v>
          </cell>
          <cell r="D31">
            <v>0</v>
          </cell>
          <cell r="E31">
            <v>2157.54</v>
          </cell>
          <cell r="F31">
            <v>0</v>
          </cell>
          <cell r="G31">
            <v>0</v>
          </cell>
          <cell r="H31">
            <v>0</v>
          </cell>
          <cell r="I31">
            <v>2000</v>
          </cell>
          <cell r="J31">
            <v>7036.2</v>
          </cell>
          <cell r="K31">
            <v>0</v>
          </cell>
          <cell r="L31">
            <v>0</v>
          </cell>
          <cell r="M31">
            <v>27686.94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2664.28</v>
          </cell>
          <cell r="T31">
            <v>0</v>
          </cell>
          <cell r="U31">
            <v>2664.28</v>
          </cell>
          <cell r="V31">
            <v>712.94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3377.22</v>
          </cell>
          <cell r="AI31">
            <v>24309.72</v>
          </cell>
          <cell r="AJ31">
            <v>497.34</v>
          </cell>
          <cell r="AK31">
            <v>1447.02</v>
          </cell>
          <cell r="AL31">
            <v>1930.62</v>
          </cell>
          <cell r="AM31">
            <v>568.38</v>
          </cell>
        </row>
        <row r="33">
          <cell r="A33" t="str">
            <v>Departamento 60 CDE SECRETARIA JURIDICA Y DE TRANSPARENC</v>
          </cell>
        </row>
        <row r="34">
          <cell r="A34" t="str">
            <v>00195</v>
          </cell>
          <cell r="B34" t="str">
            <v>MURGUIA ESCOBEDO SANDRA BUENAVENTURA</v>
          </cell>
          <cell r="C34">
            <v>9918.2999999999993</v>
          </cell>
          <cell r="D34">
            <v>0</v>
          </cell>
          <cell r="E34">
            <v>1157.1300000000001</v>
          </cell>
          <cell r="F34">
            <v>0</v>
          </cell>
          <cell r="G34">
            <v>0</v>
          </cell>
          <cell r="H34">
            <v>0</v>
          </cell>
          <cell r="I34">
            <v>1000</v>
          </cell>
          <cell r="J34">
            <v>950</v>
          </cell>
          <cell r="K34">
            <v>0</v>
          </cell>
          <cell r="L34">
            <v>0</v>
          </cell>
          <cell r="M34">
            <v>12025.43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869.54</v>
          </cell>
          <cell r="T34">
            <v>0</v>
          </cell>
          <cell r="U34">
            <v>869.54</v>
          </cell>
          <cell r="V34">
            <v>305.5</v>
          </cell>
          <cell r="W34">
            <v>780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1955.04</v>
          </cell>
          <cell r="AI34">
            <v>10070.39</v>
          </cell>
          <cell r="AJ34">
            <v>217.3</v>
          </cell>
          <cell r="AK34">
            <v>606.22</v>
          </cell>
          <cell r="AL34">
            <v>910.84</v>
          </cell>
          <cell r="AM34">
            <v>248.36</v>
          </cell>
        </row>
        <row r="35">
          <cell r="A35" t="str">
            <v>Total Depto</v>
          </cell>
          <cell r="C35" t="str">
            <v xml:space="preserve">  -----------------------</v>
          </cell>
          <cell r="D35" t="str">
            <v xml:space="preserve">  -----------------------</v>
          </cell>
          <cell r="E35" t="str">
            <v xml:space="preserve">  -----------------------</v>
          </cell>
          <cell r="F35" t="str">
            <v xml:space="preserve">  -----------------------</v>
          </cell>
          <cell r="G35" t="str">
            <v xml:space="preserve">  -----------------------</v>
          </cell>
          <cell r="H35" t="str">
            <v xml:space="preserve">  -----------------------</v>
          </cell>
          <cell r="I35" t="str">
            <v xml:space="preserve">  -----------------------</v>
          </cell>
          <cell r="J35" t="str">
            <v xml:space="preserve">  -----------------------</v>
          </cell>
          <cell r="K35" t="str">
            <v xml:space="preserve">  -----------------------</v>
          </cell>
          <cell r="L35" t="str">
            <v xml:space="preserve">  -----------------------</v>
          </cell>
          <cell r="M35" t="str">
            <v xml:space="preserve">  -----------------------</v>
          </cell>
          <cell r="N35" t="str">
            <v xml:space="preserve">  -----------------------</v>
          </cell>
          <cell r="O35" t="str">
            <v xml:space="preserve">  -----------------------</v>
          </cell>
          <cell r="P35" t="str">
            <v xml:space="preserve">  -----------------------</v>
          </cell>
          <cell r="Q35" t="str">
            <v xml:space="preserve">  -----------------------</v>
          </cell>
          <cell r="R35" t="str">
            <v xml:space="preserve">  -----------------------</v>
          </cell>
          <cell r="S35" t="str">
            <v xml:space="preserve">  -----------------------</v>
          </cell>
          <cell r="T35" t="str">
            <v xml:space="preserve">  -----------------------</v>
          </cell>
          <cell r="U35" t="str">
            <v xml:space="preserve">  -----------------------</v>
          </cell>
          <cell r="V35" t="str">
            <v xml:space="preserve">  -----------------------</v>
          </cell>
          <cell r="W35" t="str">
            <v xml:space="preserve">  -----------------------</v>
          </cell>
          <cell r="X35" t="str">
            <v xml:space="preserve">  -----------------------</v>
          </cell>
          <cell r="Y35" t="str">
            <v xml:space="preserve">  -----------------------</v>
          </cell>
          <cell r="Z35" t="str">
            <v xml:space="preserve">  -----------------------</v>
          </cell>
          <cell r="AA35" t="str">
            <v xml:space="preserve">  -----------------------</v>
          </cell>
          <cell r="AB35" t="str">
            <v xml:space="preserve">  -----------------------</v>
          </cell>
          <cell r="AC35" t="str">
            <v xml:space="preserve">  -----------------------</v>
          </cell>
          <cell r="AD35" t="str">
            <v xml:space="preserve">  -----------------------</v>
          </cell>
          <cell r="AE35" t="str">
            <v xml:space="preserve">  -----------------------</v>
          </cell>
          <cell r="AF35" t="str">
            <v xml:space="preserve">  -----------------------</v>
          </cell>
          <cell r="AG35" t="str">
            <v xml:space="preserve">  -----------------------</v>
          </cell>
          <cell r="AH35" t="str">
            <v xml:space="preserve">  -----------------------</v>
          </cell>
          <cell r="AI35" t="str">
            <v xml:space="preserve">  -----------------------</v>
          </cell>
          <cell r="AJ35" t="str">
            <v xml:space="preserve">  -----------------------</v>
          </cell>
          <cell r="AK35" t="str">
            <v xml:space="preserve">  -----------------------</v>
          </cell>
          <cell r="AL35" t="str">
            <v xml:space="preserve">  -----------------------</v>
          </cell>
          <cell r="AM35" t="str">
            <v xml:space="preserve">  -----------------------</v>
          </cell>
        </row>
        <row r="36">
          <cell r="C36">
            <v>9918.2999999999993</v>
          </cell>
          <cell r="D36">
            <v>0</v>
          </cell>
          <cell r="E36">
            <v>1157.1300000000001</v>
          </cell>
          <cell r="F36">
            <v>0</v>
          </cell>
          <cell r="G36">
            <v>0</v>
          </cell>
          <cell r="H36">
            <v>0</v>
          </cell>
          <cell r="I36">
            <v>1000</v>
          </cell>
          <cell r="J36">
            <v>950</v>
          </cell>
          <cell r="K36">
            <v>0</v>
          </cell>
          <cell r="L36">
            <v>0</v>
          </cell>
          <cell r="M36">
            <v>12025.43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869.54</v>
          </cell>
          <cell r="T36">
            <v>0</v>
          </cell>
          <cell r="U36">
            <v>869.54</v>
          </cell>
          <cell r="V36">
            <v>305.5</v>
          </cell>
          <cell r="W36">
            <v>780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1955.04</v>
          </cell>
          <cell r="AI36">
            <v>10070.39</v>
          </cell>
          <cell r="AJ36">
            <v>217.3</v>
          </cell>
          <cell r="AK36">
            <v>606.22</v>
          </cell>
          <cell r="AL36">
            <v>910.84</v>
          </cell>
          <cell r="AM36">
            <v>248.36</v>
          </cell>
        </row>
        <row r="38">
          <cell r="A38" t="str">
            <v>Departamento 1006 SECRETARIA DE COMUNICACION SOCIAL</v>
          </cell>
        </row>
        <row r="39">
          <cell r="A39" t="str">
            <v>00951</v>
          </cell>
          <cell r="B39" t="str">
            <v>PEREZ MURILLO VERONICA DEL CARMEN</v>
          </cell>
          <cell r="C39">
            <v>14250</v>
          </cell>
          <cell r="D39">
            <v>0</v>
          </cell>
          <cell r="E39">
            <v>1662.5</v>
          </cell>
          <cell r="F39">
            <v>0</v>
          </cell>
          <cell r="G39">
            <v>0</v>
          </cell>
          <cell r="H39">
            <v>0</v>
          </cell>
          <cell r="I39">
            <v>1000</v>
          </cell>
          <cell r="J39">
            <v>9537.56</v>
          </cell>
          <cell r="K39">
            <v>0</v>
          </cell>
          <cell r="L39">
            <v>0</v>
          </cell>
          <cell r="M39">
            <v>25450.06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3434.98</v>
          </cell>
          <cell r="T39">
            <v>0</v>
          </cell>
          <cell r="U39">
            <v>3434.98</v>
          </cell>
          <cell r="V39">
            <v>682.76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4117.74</v>
          </cell>
          <cell r="AI39">
            <v>21332.32</v>
          </cell>
          <cell r="AJ39">
            <v>455.24</v>
          </cell>
          <cell r="AK39">
            <v>1386.76</v>
          </cell>
          <cell r="AL39">
            <v>1298.3399999999999</v>
          </cell>
          <cell r="AM39">
            <v>520.26</v>
          </cell>
        </row>
        <row r="40">
          <cell r="A40" t="str">
            <v>Total Depto</v>
          </cell>
          <cell r="C40" t="str">
            <v xml:space="preserve">  -----------------------</v>
          </cell>
          <cell r="D40" t="str">
            <v xml:space="preserve">  -----------------------</v>
          </cell>
          <cell r="E40" t="str">
            <v xml:space="preserve">  -----------------------</v>
          </cell>
          <cell r="F40" t="str">
            <v xml:space="preserve">  -----------------------</v>
          </cell>
          <cell r="G40" t="str">
            <v xml:space="preserve">  -----------------------</v>
          </cell>
          <cell r="H40" t="str">
            <v xml:space="preserve">  -----------------------</v>
          </cell>
          <cell r="I40" t="str">
            <v xml:space="preserve">  -----------------------</v>
          </cell>
          <cell r="J40" t="str">
            <v xml:space="preserve">  -----------------------</v>
          </cell>
          <cell r="K40" t="str">
            <v xml:space="preserve">  -----------------------</v>
          </cell>
          <cell r="L40" t="str">
            <v xml:space="preserve">  -----------------------</v>
          </cell>
          <cell r="M40" t="str">
            <v xml:space="preserve">  -----------------------</v>
          </cell>
          <cell r="N40" t="str">
            <v xml:space="preserve">  -----------------------</v>
          </cell>
          <cell r="O40" t="str">
            <v xml:space="preserve">  -----------------------</v>
          </cell>
          <cell r="P40" t="str">
            <v xml:space="preserve">  -----------------------</v>
          </cell>
          <cell r="Q40" t="str">
            <v xml:space="preserve">  -----------------------</v>
          </cell>
          <cell r="R40" t="str">
            <v xml:space="preserve">  -----------------------</v>
          </cell>
          <cell r="S40" t="str">
            <v xml:space="preserve">  -----------------------</v>
          </cell>
          <cell r="T40" t="str">
            <v xml:space="preserve">  -----------------------</v>
          </cell>
          <cell r="U40" t="str">
            <v xml:space="preserve">  -----------------------</v>
          </cell>
          <cell r="V40" t="str">
            <v xml:space="preserve">  -----------------------</v>
          </cell>
          <cell r="W40" t="str">
            <v xml:space="preserve">  -----------------------</v>
          </cell>
          <cell r="X40" t="str">
            <v xml:space="preserve">  -----------------------</v>
          </cell>
          <cell r="Y40" t="str">
            <v xml:space="preserve">  -----------------------</v>
          </cell>
          <cell r="Z40" t="str">
            <v xml:space="preserve">  -----------------------</v>
          </cell>
          <cell r="AA40" t="str">
            <v xml:space="preserve">  -----------------------</v>
          </cell>
          <cell r="AB40" t="str">
            <v xml:space="preserve">  -----------------------</v>
          </cell>
          <cell r="AC40" t="str">
            <v xml:space="preserve">  -----------------------</v>
          </cell>
          <cell r="AD40" t="str">
            <v xml:space="preserve">  -----------------------</v>
          </cell>
          <cell r="AE40" t="str">
            <v xml:space="preserve">  -----------------------</v>
          </cell>
          <cell r="AF40" t="str">
            <v xml:space="preserve">  -----------------------</v>
          </cell>
          <cell r="AG40" t="str">
            <v xml:space="preserve">  -----------------------</v>
          </cell>
          <cell r="AH40" t="str">
            <v xml:space="preserve">  -----------------------</v>
          </cell>
          <cell r="AI40" t="str">
            <v xml:space="preserve">  -----------------------</v>
          </cell>
          <cell r="AJ40" t="str">
            <v xml:space="preserve">  -----------------------</v>
          </cell>
          <cell r="AK40" t="str">
            <v xml:space="preserve">  -----------------------</v>
          </cell>
          <cell r="AL40" t="str">
            <v xml:space="preserve">  -----------------------</v>
          </cell>
          <cell r="AM40" t="str">
            <v xml:space="preserve">  -----------------------</v>
          </cell>
        </row>
        <row r="41">
          <cell r="C41">
            <v>14250</v>
          </cell>
          <cell r="D41">
            <v>0</v>
          </cell>
          <cell r="E41">
            <v>1662.5</v>
          </cell>
          <cell r="F41">
            <v>0</v>
          </cell>
          <cell r="G41">
            <v>0</v>
          </cell>
          <cell r="H41">
            <v>0</v>
          </cell>
          <cell r="I41">
            <v>1000</v>
          </cell>
          <cell r="J41">
            <v>9537.56</v>
          </cell>
          <cell r="K41">
            <v>0</v>
          </cell>
          <cell r="L41">
            <v>0</v>
          </cell>
          <cell r="M41">
            <v>25450.06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3434.98</v>
          </cell>
          <cell r="T41">
            <v>0</v>
          </cell>
          <cell r="U41">
            <v>3434.98</v>
          </cell>
          <cell r="V41">
            <v>682.76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4117.74</v>
          </cell>
          <cell r="AI41">
            <v>21332.32</v>
          </cell>
          <cell r="AJ41">
            <v>455.24</v>
          </cell>
          <cell r="AK41">
            <v>1386.76</v>
          </cell>
          <cell r="AL41">
            <v>1298.3399999999999</v>
          </cell>
          <cell r="AM41">
            <v>520.26</v>
          </cell>
        </row>
        <row r="43">
          <cell r="A43" t="str">
            <v>Departamento 1014 SECRETARIA DE ORGANIZACION</v>
          </cell>
        </row>
        <row r="44">
          <cell r="A44" t="str">
            <v>00015</v>
          </cell>
          <cell r="B44" t="str">
            <v>LOPEZ HUESO TAYDE LUCINA</v>
          </cell>
          <cell r="C44">
            <v>14409</v>
          </cell>
          <cell r="D44">
            <v>0</v>
          </cell>
          <cell r="E44">
            <v>1681.05</v>
          </cell>
          <cell r="F44">
            <v>0</v>
          </cell>
          <cell r="G44">
            <v>0</v>
          </cell>
          <cell r="H44">
            <v>0</v>
          </cell>
          <cell r="I44">
            <v>1000</v>
          </cell>
          <cell r="J44">
            <v>0</v>
          </cell>
          <cell r="K44">
            <v>0</v>
          </cell>
          <cell r="L44">
            <v>0</v>
          </cell>
          <cell r="M44">
            <v>16090.05</v>
          </cell>
          <cell r="N44">
            <v>15</v>
          </cell>
          <cell r="O44">
            <v>0</v>
          </cell>
          <cell r="P44">
            <v>5012.62</v>
          </cell>
          <cell r="Q44">
            <v>0</v>
          </cell>
          <cell r="R44">
            <v>0</v>
          </cell>
          <cell r="S44">
            <v>1461.8</v>
          </cell>
          <cell r="T44">
            <v>0</v>
          </cell>
          <cell r="U44">
            <v>1461.8</v>
          </cell>
          <cell r="V44">
            <v>423.22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6912.64</v>
          </cell>
          <cell r="AI44">
            <v>9177.41</v>
          </cell>
          <cell r="AJ44">
            <v>291.54000000000002</v>
          </cell>
          <cell r="AK44">
            <v>888.1</v>
          </cell>
          <cell r="AL44">
            <v>1031.74</v>
          </cell>
          <cell r="AM44">
            <v>333.18</v>
          </cell>
        </row>
        <row r="45">
          <cell r="A45" t="str">
            <v>Total Depto</v>
          </cell>
          <cell r="C45" t="str">
            <v xml:space="preserve">  -----------------------</v>
          </cell>
          <cell r="D45" t="str">
            <v xml:space="preserve">  -----------------------</v>
          </cell>
          <cell r="E45" t="str">
            <v xml:space="preserve">  -----------------------</v>
          </cell>
          <cell r="F45" t="str">
            <v xml:space="preserve">  -----------------------</v>
          </cell>
          <cell r="G45" t="str">
            <v xml:space="preserve">  -----------------------</v>
          </cell>
          <cell r="H45" t="str">
            <v xml:space="preserve">  -----------------------</v>
          </cell>
          <cell r="I45" t="str">
            <v xml:space="preserve">  -----------------------</v>
          </cell>
          <cell r="J45" t="str">
            <v xml:space="preserve">  -----------------------</v>
          </cell>
          <cell r="K45" t="str">
            <v xml:space="preserve">  -----------------------</v>
          </cell>
          <cell r="L45" t="str">
            <v xml:space="preserve">  -----------------------</v>
          </cell>
          <cell r="M45" t="str">
            <v xml:space="preserve">  -----------------------</v>
          </cell>
          <cell r="N45" t="str">
            <v xml:space="preserve">  -----------------------</v>
          </cell>
          <cell r="O45" t="str">
            <v xml:space="preserve">  -----------------------</v>
          </cell>
          <cell r="P45" t="str">
            <v xml:space="preserve">  -----------------------</v>
          </cell>
          <cell r="Q45" t="str">
            <v xml:space="preserve">  -----------------------</v>
          </cell>
          <cell r="R45" t="str">
            <v xml:space="preserve">  -----------------------</v>
          </cell>
          <cell r="S45" t="str">
            <v xml:space="preserve">  -----------------------</v>
          </cell>
          <cell r="T45" t="str">
            <v xml:space="preserve">  -----------------------</v>
          </cell>
          <cell r="U45" t="str">
            <v xml:space="preserve">  -----------------------</v>
          </cell>
          <cell r="V45" t="str">
            <v xml:space="preserve">  -----------------------</v>
          </cell>
          <cell r="W45" t="str">
            <v xml:space="preserve">  -----------------------</v>
          </cell>
          <cell r="X45" t="str">
            <v xml:space="preserve">  -----------------------</v>
          </cell>
          <cell r="Y45" t="str">
            <v xml:space="preserve">  -----------------------</v>
          </cell>
          <cell r="Z45" t="str">
            <v xml:space="preserve">  -----------------------</v>
          </cell>
          <cell r="AA45" t="str">
            <v xml:space="preserve">  -----------------------</v>
          </cell>
          <cell r="AB45" t="str">
            <v xml:space="preserve">  -----------------------</v>
          </cell>
          <cell r="AC45" t="str">
            <v xml:space="preserve">  -----------------------</v>
          </cell>
          <cell r="AD45" t="str">
            <v xml:space="preserve">  -----------------------</v>
          </cell>
          <cell r="AE45" t="str">
            <v xml:space="preserve">  -----------------------</v>
          </cell>
          <cell r="AF45" t="str">
            <v xml:space="preserve">  -----------------------</v>
          </cell>
          <cell r="AG45" t="str">
            <v xml:space="preserve">  -----------------------</v>
          </cell>
          <cell r="AH45" t="str">
            <v xml:space="preserve">  -----------------------</v>
          </cell>
          <cell r="AI45" t="str">
            <v xml:space="preserve">  -----------------------</v>
          </cell>
          <cell r="AJ45" t="str">
            <v xml:space="preserve">  -----------------------</v>
          </cell>
          <cell r="AK45" t="str">
            <v xml:space="preserve">  -----------------------</v>
          </cell>
          <cell r="AL45" t="str">
            <v xml:space="preserve">  -----------------------</v>
          </cell>
          <cell r="AM45" t="str">
            <v xml:space="preserve">  -----------------------</v>
          </cell>
        </row>
        <row r="46">
          <cell r="C46">
            <v>14409</v>
          </cell>
          <cell r="D46">
            <v>0</v>
          </cell>
          <cell r="E46">
            <v>1681.05</v>
          </cell>
          <cell r="F46">
            <v>0</v>
          </cell>
          <cell r="G46">
            <v>0</v>
          </cell>
          <cell r="H46">
            <v>0</v>
          </cell>
          <cell r="I46">
            <v>1000</v>
          </cell>
          <cell r="J46">
            <v>0</v>
          </cell>
          <cell r="K46">
            <v>0</v>
          </cell>
          <cell r="L46">
            <v>0</v>
          </cell>
          <cell r="M46">
            <v>16090.05</v>
          </cell>
          <cell r="N46">
            <v>15</v>
          </cell>
          <cell r="O46">
            <v>0</v>
          </cell>
          <cell r="P46">
            <v>5012.62</v>
          </cell>
          <cell r="Q46">
            <v>0</v>
          </cell>
          <cell r="R46">
            <v>0</v>
          </cell>
          <cell r="S46">
            <v>1461.8</v>
          </cell>
          <cell r="T46">
            <v>0</v>
          </cell>
          <cell r="U46">
            <v>1461.8</v>
          </cell>
          <cell r="V46">
            <v>423.22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6912.64</v>
          </cell>
          <cell r="AI46">
            <v>9177.41</v>
          </cell>
          <cell r="AJ46">
            <v>291.54000000000002</v>
          </cell>
          <cell r="AK46">
            <v>888.1</v>
          </cell>
          <cell r="AL46">
            <v>1031.74</v>
          </cell>
          <cell r="AM46">
            <v>333.18</v>
          </cell>
        </row>
        <row r="48">
          <cell r="A48" t="str">
            <v>Departamento 4103 CDE PRESIDENCIA</v>
          </cell>
        </row>
        <row r="49">
          <cell r="A49" t="str">
            <v>00007</v>
          </cell>
          <cell r="B49" t="str">
            <v>DE LEON CORONA JANE VANESSA</v>
          </cell>
          <cell r="C49">
            <v>11767.5</v>
          </cell>
          <cell r="D49">
            <v>0</v>
          </cell>
          <cell r="E49">
            <v>1372.88</v>
          </cell>
          <cell r="F49">
            <v>0</v>
          </cell>
          <cell r="G49">
            <v>0</v>
          </cell>
          <cell r="H49">
            <v>0</v>
          </cell>
          <cell r="I49">
            <v>1000</v>
          </cell>
          <cell r="J49">
            <v>3232.5</v>
          </cell>
          <cell r="K49">
            <v>0</v>
          </cell>
          <cell r="L49">
            <v>0</v>
          </cell>
          <cell r="M49">
            <v>16372.88</v>
          </cell>
          <cell r="N49">
            <v>0</v>
          </cell>
          <cell r="O49">
            <v>0</v>
          </cell>
          <cell r="P49">
            <v>3480.41</v>
          </cell>
          <cell r="Q49">
            <v>0</v>
          </cell>
          <cell r="R49">
            <v>0</v>
          </cell>
          <cell r="S49">
            <v>1567.72</v>
          </cell>
          <cell r="T49">
            <v>0</v>
          </cell>
          <cell r="U49">
            <v>1567.72</v>
          </cell>
          <cell r="V49">
            <v>360.92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5409.05</v>
          </cell>
          <cell r="AI49">
            <v>10963.83</v>
          </cell>
          <cell r="AJ49">
            <v>252.24</v>
          </cell>
          <cell r="AK49">
            <v>768.4</v>
          </cell>
          <cell r="AL49">
            <v>967.74</v>
          </cell>
          <cell r="AM49">
            <v>288.27999999999997</v>
          </cell>
        </row>
        <row r="50">
          <cell r="A50" t="str">
            <v>00118</v>
          </cell>
          <cell r="B50" t="str">
            <v>RAMIREZ GALLEGOS LORENA</v>
          </cell>
          <cell r="C50">
            <v>8550</v>
          </cell>
          <cell r="D50">
            <v>0</v>
          </cell>
          <cell r="E50">
            <v>997.5</v>
          </cell>
          <cell r="F50">
            <v>0</v>
          </cell>
          <cell r="G50">
            <v>0</v>
          </cell>
          <cell r="H50">
            <v>0</v>
          </cell>
          <cell r="I50">
            <v>1000</v>
          </cell>
          <cell r="J50">
            <v>3450</v>
          </cell>
          <cell r="K50">
            <v>0</v>
          </cell>
          <cell r="L50">
            <v>0</v>
          </cell>
          <cell r="M50">
            <v>12997.5</v>
          </cell>
          <cell r="N50">
            <v>15</v>
          </cell>
          <cell r="O50">
            <v>0</v>
          </cell>
          <cell r="P50">
            <v>3131.99</v>
          </cell>
          <cell r="Q50">
            <v>0</v>
          </cell>
          <cell r="R50">
            <v>0</v>
          </cell>
          <cell r="S50">
            <v>1044.82</v>
          </cell>
          <cell r="T50">
            <v>0</v>
          </cell>
          <cell r="U50">
            <v>1044.82</v>
          </cell>
          <cell r="V50">
            <v>330.96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4522.7700000000004</v>
          </cell>
          <cell r="AI50">
            <v>8474.73</v>
          </cell>
          <cell r="AJ50">
            <v>233.38</v>
          </cell>
          <cell r="AK50">
            <v>710.92</v>
          </cell>
          <cell r="AL50">
            <v>937</v>
          </cell>
          <cell r="AM50">
            <v>266.72000000000003</v>
          </cell>
        </row>
        <row r="51">
          <cell r="A51" t="str">
            <v>00199</v>
          </cell>
          <cell r="B51" t="str">
            <v>MEZA ARANA MAYRA GISELA</v>
          </cell>
          <cell r="C51">
            <v>11767.5</v>
          </cell>
          <cell r="D51">
            <v>0</v>
          </cell>
          <cell r="E51">
            <v>1372.88</v>
          </cell>
          <cell r="F51">
            <v>0</v>
          </cell>
          <cell r="G51">
            <v>0</v>
          </cell>
          <cell r="H51">
            <v>0</v>
          </cell>
          <cell r="I51">
            <v>1000</v>
          </cell>
          <cell r="J51">
            <v>3232.5</v>
          </cell>
          <cell r="K51">
            <v>0</v>
          </cell>
          <cell r="L51">
            <v>0</v>
          </cell>
          <cell r="M51">
            <v>16372.88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1567.72</v>
          </cell>
          <cell r="T51">
            <v>0</v>
          </cell>
          <cell r="U51">
            <v>1567.72</v>
          </cell>
          <cell r="V51">
            <v>428.16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1995.88</v>
          </cell>
          <cell r="AI51">
            <v>14377</v>
          </cell>
          <cell r="AJ51">
            <v>294.66000000000003</v>
          </cell>
          <cell r="AK51">
            <v>897.64</v>
          </cell>
          <cell r="AL51">
            <v>1036.8399999999999</v>
          </cell>
          <cell r="AM51">
            <v>336.76</v>
          </cell>
        </row>
        <row r="52">
          <cell r="A52" t="str">
            <v>00843</v>
          </cell>
          <cell r="B52" t="str">
            <v>DOMINGUEZ VAZQUEZ FERNANDO</v>
          </cell>
          <cell r="C52">
            <v>7470</v>
          </cell>
          <cell r="D52">
            <v>0</v>
          </cell>
          <cell r="E52">
            <v>871.5</v>
          </cell>
          <cell r="F52">
            <v>0</v>
          </cell>
          <cell r="G52">
            <v>0</v>
          </cell>
          <cell r="H52">
            <v>0</v>
          </cell>
          <cell r="I52">
            <v>1000</v>
          </cell>
          <cell r="J52">
            <v>3300</v>
          </cell>
          <cell r="K52">
            <v>0</v>
          </cell>
          <cell r="L52">
            <v>0</v>
          </cell>
          <cell r="M52">
            <v>11641.5</v>
          </cell>
          <cell r="N52">
            <v>0</v>
          </cell>
          <cell r="O52">
            <v>0</v>
          </cell>
          <cell r="P52">
            <v>3252.57</v>
          </cell>
          <cell r="Q52">
            <v>0</v>
          </cell>
          <cell r="R52">
            <v>0</v>
          </cell>
          <cell r="S52">
            <v>858.86</v>
          </cell>
          <cell r="T52">
            <v>0</v>
          </cell>
          <cell r="U52">
            <v>858.86</v>
          </cell>
          <cell r="V52">
            <v>284.94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98.53</v>
          </cell>
          <cell r="AG52">
            <v>0</v>
          </cell>
          <cell r="AH52">
            <v>4494.8999999999996</v>
          </cell>
          <cell r="AI52">
            <v>7146.6</v>
          </cell>
          <cell r="AJ52">
            <v>204.36</v>
          </cell>
          <cell r="AK52">
            <v>570.08000000000004</v>
          </cell>
          <cell r="AL52">
            <v>889.76</v>
          </cell>
          <cell r="AM52">
            <v>233.54</v>
          </cell>
        </row>
        <row r="53">
          <cell r="A53" t="str">
            <v>00952</v>
          </cell>
          <cell r="B53" t="str">
            <v>PADILLA CRUZ PABLO ANTONIO</v>
          </cell>
          <cell r="C53">
            <v>19500</v>
          </cell>
          <cell r="D53">
            <v>0</v>
          </cell>
          <cell r="E53">
            <v>2275</v>
          </cell>
          <cell r="F53">
            <v>0</v>
          </cell>
          <cell r="G53">
            <v>0</v>
          </cell>
          <cell r="H53">
            <v>0</v>
          </cell>
          <cell r="I53">
            <v>1000</v>
          </cell>
          <cell r="J53">
            <v>10500</v>
          </cell>
          <cell r="K53">
            <v>0</v>
          </cell>
          <cell r="L53">
            <v>0</v>
          </cell>
          <cell r="M53">
            <v>32275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4761.96</v>
          </cell>
          <cell r="T53">
            <v>0</v>
          </cell>
          <cell r="U53">
            <v>4761.96</v>
          </cell>
          <cell r="V53">
            <v>709.5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5471.46</v>
          </cell>
          <cell r="AI53">
            <v>26803.54</v>
          </cell>
          <cell r="AJ53">
            <v>472.08</v>
          </cell>
          <cell r="AK53">
            <v>1438.1</v>
          </cell>
          <cell r="AL53">
            <v>1325.78</v>
          </cell>
          <cell r="AM53">
            <v>539.52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10575</v>
          </cell>
          <cell r="D54">
            <v>0</v>
          </cell>
          <cell r="E54">
            <v>1233.75</v>
          </cell>
          <cell r="F54">
            <v>0</v>
          </cell>
          <cell r="G54">
            <v>0</v>
          </cell>
          <cell r="H54">
            <v>0</v>
          </cell>
          <cell r="I54">
            <v>1000</v>
          </cell>
          <cell r="J54">
            <v>9624.2800000000007</v>
          </cell>
          <cell r="K54">
            <v>0</v>
          </cell>
          <cell r="L54">
            <v>0</v>
          </cell>
          <cell r="M54">
            <v>21433.03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2668.52</v>
          </cell>
          <cell r="T54">
            <v>0</v>
          </cell>
          <cell r="U54">
            <v>2668.52</v>
          </cell>
          <cell r="V54">
            <v>530.76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3199.28</v>
          </cell>
          <cell r="AI54">
            <v>18233.75</v>
          </cell>
          <cell r="AJ54">
            <v>359.38</v>
          </cell>
          <cell r="AK54">
            <v>1094.76</v>
          </cell>
          <cell r="AL54">
            <v>1142.2</v>
          </cell>
          <cell r="AM54">
            <v>410.72</v>
          </cell>
        </row>
        <row r="55">
          <cell r="A55" t="str">
            <v>00959</v>
          </cell>
          <cell r="B55" t="str">
            <v>CERVANTES RAMIREZ MARCO ANTONIO</v>
          </cell>
          <cell r="C55">
            <v>7470</v>
          </cell>
          <cell r="D55">
            <v>0</v>
          </cell>
          <cell r="E55">
            <v>871.5</v>
          </cell>
          <cell r="F55">
            <v>0</v>
          </cell>
          <cell r="G55">
            <v>0</v>
          </cell>
          <cell r="H55">
            <v>0</v>
          </cell>
          <cell r="I55">
            <v>1000</v>
          </cell>
          <cell r="J55">
            <v>1424.56</v>
          </cell>
          <cell r="K55">
            <v>0</v>
          </cell>
          <cell r="L55">
            <v>0</v>
          </cell>
          <cell r="M55">
            <v>9766.06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654.79999999999995</v>
          </cell>
          <cell r="T55">
            <v>0</v>
          </cell>
          <cell r="U55">
            <v>654.79999999999995</v>
          </cell>
          <cell r="V55">
            <v>239.76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894.56</v>
          </cell>
          <cell r="AI55">
            <v>8871.5</v>
          </cell>
          <cell r="AJ55">
            <v>175.86</v>
          </cell>
          <cell r="AK55">
            <v>477.92</v>
          </cell>
          <cell r="AL55">
            <v>843.36</v>
          </cell>
          <cell r="AM55">
            <v>200.98</v>
          </cell>
        </row>
        <row r="56">
          <cell r="A56" t="str">
            <v>00970</v>
          </cell>
          <cell r="B56" t="str">
            <v>SAMAUE JIMENEZ JORGE SEBASTIAN</v>
          </cell>
          <cell r="C56">
            <v>0</v>
          </cell>
          <cell r="D56">
            <v>346.72</v>
          </cell>
          <cell r="E56">
            <v>0</v>
          </cell>
          <cell r="F56">
            <v>0</v>
          </cell>
          <cell r="G56">
            <v>121.35</v>
          </cell>
          <cell r="H56">
            <v>2937.5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3405.57</v>
          </cell>
          <cell r="N56">
            <v>0</v>
          </cell>
          <cell r="O56">
            <v>0</v>
          </cell>
          <cell r="P56">
            <v>0</v>
          </cell>
          <cell r="Q56">
            <v>-200.83</v>
          </cell>
          <cell r="R56">
            <v>-194.18</v>
          </cell>
          <cell r="S56">
            <v>6.66</v>
          </cell>
          <cell r="T56">
            <v>0</v>
          </cell>
          <cell r="U56">
            <v>0</v>
          </cell>
          <cell r="V56">
            <v>247.76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53.58</v>
          </cell>
          <cell r="AI56">
            <v>3351.99</v>
          </cell>
          <cell r="AJ56">
            <v>168.57</v>
          </cell>
          <cell r="AK56">
            <v>513.51</v>
          </cell>
          <cell r="AL56">
            <v>553.01</v>
          </cell>
          <cell r="AM56">
            <v>192.65</v>
          </cell>
        </row>
        <row r="57">
          <cell r="A57" t="str">
            <v>00973</v>
          </cell>
          <cell r="B57" t="str">
            <v>MARTINEZ SANCHEZ JOSUE</v>
          </cell>
          <cell r="C57">
            <v>7470</v>
          </cell>
          <cell r="D57">
            <v>0</v>
          </cell>
          <cell r="E57">
            <v>871.5</v>
          </cell>
          <cell r="F57">
            <v>0</v>
          </cell>
          <cell r="G57">
            <v>0</v>
          </cell>
          <cell r="H57">
            <v>0</v>
          </cell>
          <cell r="I57">
            <v>1000</v>
          </cell>
          <cell r="J57">
            <v>3755.56</v>
          </cell>
          <cell r="K57">
            <v>0</v>
          </cell>
          <cell r="L57">
            <v>0</v>
          </cell>
          <cell r="M57">
            <v>12097.06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920.9</v>
          </cell>
          <cell r="T57">
            <v>0</v>
          </cell>
          <cell r="U57">
            <v>920.9</v>
          </cell>
          <cell r="V57">
            <v>304.66000000000003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1225.56</v>
          </cell>
          <cell r="AI57">
            <v>10871.5</v>
          </cell>
          <cell r="AJ57">
            <v>216.78</v>
          </cell>
          <cell r="AK57">
            <v>604.74</v>
          </cell>
          <cell r="AL57">
            <v>909.98</v>
          </cell>
          <cell r="AM57">
            <v>247.74</v>
          </cell>
        </row>
        <row r="58">
          <cell r="A58" t="str">
            <v>00974</v>
          </cell>
          <cell r="B58" t="str">
            <v>CARRILLO MARTINEZ DIEGO ALBERTO</v>
          </cell>
          <cell r="C58">
            <v>10575</v>
          </cell>
          <cell r="D58">
            <v>0</v>
          </cell>
          <cell r="E58">
            <v>1233.75</v>
          </cell>
          <cell r="F58">
            <v>0</v>
          </cell>
          <cell r="G58">
            <v>0</v>
          </cell>
          <cell r="H58">
            <v>0</v>
          </cell>
          <cell r="I58">
            <v>1000</v>
          </cell>
          <cell r="J58">
            <v>7036.2</v>
          </cell>
          <cell r="K58">
            <v>0</v>
          </cell>
          <cell r="L58">
            <v>0</v>
          </cell>
          <cell r="M58">
            <v>18844.95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2115.6999999999998</v>
          </cell>
          <cell r="T58">
            <v>0</v>
          </cell>
          <cell r="U58">
            <v>2115.6999999999998</v>
          </cell>
          <cell r="V58">
            <v>495.5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2611.1999999999998</v>
          </cell>
          <cell r="AI58">
            <v>16233.75</v>
          </cell>
          <cell r="AJ58">
            <v>337.12</v>
          </cell>
          <cell r="AK58">
            <v>1026.98</v>
          </cell>
          <cell r="AL58">
            <v>1105.98</v>
          </cell>
          <cell r="AM58">
            <v>385.28</v>
          </cell>
        </row>
        <row r="59">
          <cell r="A59" t="str">
            <v>00978</v>
          </cell>
          <cell r="B59" t="str">
            <v>CARRILLO BORRAYO LESLEE DAYHANA</v>
          </cell>
          <cell r="C59">
            <v>0</v>
          </cell>
          <cell r="D59">
            <v>120.66</v>
          </cell>
          <cell r="E59">
            <v>0</v>
          </cell>
          <cell r="F59">
            <v>0</v>
          </cell>
          <cell r="G59">
            <v>0</v>
          </cell>
          <cell r="H59">
            <v>2666.67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2787.33</v>
          </cell>
          <cell r="N59">
            <v>0</v>
          </cell>
          <cell r="O59">
            <v>0</v>
          </cell>
          <cell r="P59">
            <v>0</v>
          </cell>
          <cell r="Q59">
            <v>-200.83</v>
          </cell>
          <cell r="R59">
            <v>-198.52</v>
          </cell>
          <cell r="S59">
            <v>2.3199999999999998</v>
          </cell>
          <cell r="T59">
            <v>0</v>
          </cell>
          <cell r="U59">
            <v>0</v>
          </cell>
          <cell r="V59">
            <v>227.28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28.76</v>
          </cell>
          <cell r="AI59">
            <v>2758.57</v>
          </cell>
          <cell r="AJ59">
            <v>155.65</v>
          </cell>
          <cell r="AK59">
            <v>474.17</v>
          </cell>
          <cell r="AL59">
            <v>531.97</v>
          </cell>
          <cell r="AM59">
            <v>177.89</v>
          </cell>
        </row>
        <row r="60">
          <cell r="A60" t="str">
            <v>00984</v>
          </cell>
          <cell r="B60" t="str">
            <v>ROSALIO TORRES MARCOS</v>
          </cell>
          <cell r="C60">
            <v>13680</v>
          </cell>
          <cell r="D60">
            <v>0</v>
          </cell>
          <cell r="E60">
            <v>1596</v>
          </cell>
          <cell r="F60">
            <v>0</v>
          </cell>
          <cell r="G60">
            <v>0</v>
          </cell>
          <cell r="H60">
            <v>0</v>
          </cell>
          <cell r="I60">
            <v>1000</v>
          </cell>
          <cell r="J60">
            <v>9221.5</v>
          </cell>
          <cell r="K60">
            <v>0</v>
          </cell>
          <cell r="L60">
            <v>0</v>
          </cell>
          <cell r="M60">
            <v>24497.5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3245.72</v>
          </cell>
          <cell r="T60">
            <v>0</v>
          </cell>
          <cell r="U60">
            <v>3245.72</v>
          </cell>
          <cell r="V60">
            <v>655.78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3901.5</v>
          </cell>
          <cell r="AI60">
            <v>20596</v>
          </cell>
          <cell r="AJ60">
            <v>438.2</v>
          </cell>
          <cell r="AK60">
            <v>1334.86</v>
          </cell>
          <cell r="AL60">
            <v>1270.5999999999999</v>
          </cell>
          <cell r="AM60">
            <v>500.8</v>
          </cell>
        </row>
        <row r="61">
          <cell r="A61" t="str">
            <v>00986</v>
          </cell>
          <cell r="B61" t="str">
            <v>ACOSTA BUSTAMANTE BRAULIO ANTONIO</v>
          </cell>
          <cell r="C61">
            <v>14250</v>
          </cell>
          <cell r="D61">
            <v>0</v>
          </cell>
          <cell r="E61">
            <v>1662.5</v>
          </cell>
          <cell r="F61">
            <v>0</v>
          </cell>
          <cell r="G61">
            <v>0</v>
          </cell>
          <cell r="H61">
            <v>0</v>
          </cell>
          <cell r="I61">
            <v>1000</v>
          </cell>
          <cell r="J61">
            <v>9537.56</v>
          </cell>
          <cell r="K61">
            <v>0</v>
          </cell>
          <cell r="L61">
            <v>0</v>
          </cell>
          <cell r="M61">
            <v>25450.06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3434.98</v>
          </cell>
          <cell r="T61">
            <v>0</v>
          </cell>
          <cell r="U61">
            <v>3434.98</v>
          </cell>
          <cell r="V61">
            <v>682.8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4117.78</v>
          </cell>
          <cell r="AI61">
            <v>21332.28</v>
          </cell>
          <cell r="AJ61">
            <v>455.24</v>
          </cell>
          <cell r="AK61">
            <v>1386.78</v>
          </cell>
          <cell r="AL61">
            <v>1298.3399999999999</v>
          </cell>
          <cell r="AM61">
            <v>520.28</v>
          </cell>
        </row>
        <row r="62">
          <cell r="A62" t="str">
            <v>Total Depto</v>
          </cell>
          <cell r="C62" t="str">
            <v xml:space="preserve">  -----------------------</v>
          </cell>
          <cell r="D62" t="str">
            <v xml:space="preserve">  -----------------------</v>
          </cell>
          <cell r="E62" t="str">
            <v xml:space="preserve">  -----------------------</v>
          </cell>
          <cell r="F62" t="str">
            <v xml:space="preserve">  -----------------------</v>
          </cell>
          <cell r="G62" t="str">
            <v xml:space="preserve">  -----------------------</v>
          </cell>
          <cell r="H62" t="str">
            <v xml:space="preserve">  -----------------------</v>
          </cell>
          <cell r="I62" t="str">
            <v xml:space="preserve">  -----------------------</v>
          </cell>
          <cell r="J62" t="str">
            <v xml:space="preserve">  -----------------------</v>
          </cell>
          <cell r="K62" t="str">
            <v xml:space="preserve">  -----------------------</v>
          </cell>
          <cell r="L62" t="str">
            <v xml:space="preserve">  -----------------------</v>
          </cell>
          <cell r="M62" t="str">
            <v xml:space="preserve">  -----------------------</v>
          </cell>
          <cell r="N62" t="str">
            <v xml:space="preserve">  -----------------------</v>
          </cell>
          <cell r="O62" t="str">
            <v xml:space="preserve">  -----------------------</v>
          </cell>
          <cell r="P62" t="str">
            <v xml:space="preserve">  -----------------------</v>
          </cell>
          <cell r="Q62" t="str">
            <v xml:space="preserve">  -----------------------</v>
          </cell>
          <cell r="R62" t="str">
            <v xml:space="preserve">  -----------------------</v>
          </cell>
          <cell r="S62" t="str">
            <v xml:space="preserve">  -----------------------</v>
          </cell>
          <cell r="T62" t="str">
            <v xml:space="preserve">  -----------------------</v>
          </cell>
          <cell r="U62" t="str">
            <v xml:space="preserve">  -----------------------</v>
          </cell>
          <cell r="V62" t="str">
            <v xml:space="preserve">  -----------------------</v>
          </cell>
          <cell r="W62" t="str">
            <v xml:space="preserve">  -----------------------</v>
          </cell>
          <cell r="X62" t="str">
            <v xml:space="preserve">  -----------------------</v>
          </cell>
          <cell r="Y62" t="str">
            <v xml:space="preserve">  -----------------------</v>
          </cell>
          <cell r="Z62" t="str">
            <v xml:space="preserve">  -----------------------</v>
          </cell>
          <cell r="AA62" t="str">
            <v xml:space="preserve">  -----------------------</v>
          </cell>
          <cell r="AB62" t="str">
            <v xml:space="preserve">  -----------------------</v>
          </cell>
          <cell r="AC62" t="str">
            <v xml:space="preserve">  -----------------------</v>
          </cell>
          <cell r="AD62" t="str">
            <v xml:space="preserve">  -----------------------</v>
          </cell>
          <cell r="AE62" t="str">
            <v xml:space="preserve">  -----------------------</v>
          </cell>
          <cell r="AF62" t="str">
            <v xml:space="preserve">  -----------------------</v>
          </cell>
          <cell r="AG62" t="str">
            <v xml:space="preserve">  -----------------------</v>
          </cell>
          <cell r="AH62" t="str">
            <v xml:space="preserve">  -----------------------</v>
          </cell>
          <cell r="AI62" t="str">
            <v xml:space="preserve">  -----------------------</v>
          </cell>
          <cell r="AJ62" t="str">
            <v xml:space="preserve">  -----------------------</v>
          </cell>
          <cell r="AK62" t="str">
            <v xml:space="preserve">  -----------------------</v>
          </cell>
          <cell r="AL62" t="str">
            <v xml:space="preserve">  -----------------------</v>
          </cell>
          <cell r="AM62" t="str">
            <v xml:space="preserve">  -----------------------</v>
          </cell>
        </row>
        <row r="63">
          <cell r="C63">
            <v>123075</v>
          </cell>
          <cell r="D63">
            <v>467.38</v>
          </cell>
          <cell r="E63">
            <v>14358.76</v>
          </cell>
          <cell r="F63">
            <v>0</v>
          </cell>
          <cell r="G63">
            <v>121.35</v>
          </cell>
          <cell r="H63">
            <v>5604.17</v>
          </cell>
          <cell r="I63">
            <v>11000</v>
          </cell>
          <cell r="J63">
            <v>64314.66</v>
          </cell>
          <cell r="K63">
            <v>0</v>
          </cell>
          <cell r="L63">
            <v>0</v>
          </cell>
          <cell r="M63">
            <v>207941.32</v>
          </cell>
          <cell r="N63">
            <v>15</v>
          </cell>
          <cell r="O63">
            <v>0</v>
          </cell>
          <cell r="P63">
            <v>9864.9699999999993</v>
          </cell>
          <cell r="Q63">
            <v>-401.66</v>
          </cell>
          <cell r="R63">
            <v>-392.7</v>
          </cell>
          <cell r="S63">
            <v>22850.68</v>
          </cell>
          <cell r="T63">
            <v>0</v>
          </cell>
          <cell r="U63">
            <v>22841.7</v>
          </cell>
          <cell r="V63">
            <v>5498.78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98.53</v>
          </cell>
          <cell r="AG63">
            <v>0</v>
          </cell>
          <cell r="AH63">
            <v>37926.28</v>
          </cell>
          <cell r="AI63">
            <v>170015.04</v>
          </cell>
          <cell r="AJ63">
            <v>3763.52</v>
          </cell>
          <cell r="AK63">
            <v>11298.86</v>
          </cell>
          <cell r="AL63">
            <v>12812.56</v>
          </cell>
          <cell r="AM63">
            <v>4301.16</v>
          </cell>
        </row>
        <row r="65">
          <cell r="A65" t="str">
            <v>Departamento 4105 CDE SECRETARIA DE ORGANIZACION</v>
          </cell>
        </row>
        <row r="66">
          <cell r="A66" t="str">
            <v>00061</v>
          </cell>
          <cell r="B66" t="str">
            <v>ARREOLA CASTAÑEDA ALBERTO</v>
          </cell>
          <cell r="C66">
            <v>9999.9</v>
          </cell>
          <cell r="D66">
            <v>0</v>
          </cell>
          <cell r="E66">
            <v>1166.6500000000001</v>
          </cell>
          <cell r="F66">
            <v>0</v>
          </cell>
          <cell r="G66">
            <v>0</v>
          </cell>
          <cell r="H66">
            <v>0</v>
          </cell>
          <cell r="I66">
            <v>1000</v>
          </cell>
          <cell r="J66">
            <v>9000.1</v>
          </cell>
          <cell r="K66">
            <v>0</v>
          </cell>
          <cell r="L66">
            <v>0</v>
          </cell>
          <cell r="M66">
            <v>20166.650000000001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2412.36</v>
          </cell>
          <cell r="T66">
            <v>0</v>
          </cell>
          <cell r="U66">
            <v>2412.36</v>
          </cell>
          <cell r="V66">
            <v>382.08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2794.44</v>
          </cell>
          <cell r="AI66">
            <v>17372.21</v>
          </cell>
          <cell r="AJ66">
            <v>265.60000000000002</v>
          </cell>
          <cell r="AK66">
            <v>809.06</v>
          </cell>
          <cell r="AL66">
            <v>989.5</v>
          </cell>
          <cell r="AM66">
            <v>303.54000000000002</v>
          </cell>
        </row>
        <row r="67">
          <cell r="A67" t="str">
            <v>00837</v>
          </cell>
          <cell r="B67" t="str">
            <v>ORTIZ MORA JOSE ALBERTO</v>
          </cell>
          <cell r="C67">
            <v>11999.7</v>
          </cell>
          <cell r="D67">
            <v>0</v>
          </cell>
          <cell r="E67">
            <v>1399.97</v>
          </cell>
          <cell r="F67">
            <v>0</v>
          </cell>
          <cell r="G67">
            <v>0</v>
          </cell>
          <cell r="H67">
            <v>0</v>
          </cell>
          <cell r="I67">
            <v>1000</v>
          </cell>
          <cell r="J67">
            <v>5534.8</v>
          </cell>
          <cell r="K67">
            <v>0</v>
          </cell>
          <cell r="L67">
            <v>0</v>
          </cell>
          <cell r="M67">
            <v>18934.47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2099.3200000000002</v>
          </cell>
          <cell r="T67">
            <v>0</v>
          </cell>
          <cell r="U67">
            <v>2099.3200000000002</v>
          </cell>
          <cell r="V67">
            <v>434.92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2534.2399999999998</v>
          </cell>
          <cell r="AI67">
            <v>16400.23</v>
          </cell>
          <cell r="AJ67">
            <v>298.89999999999998</v>
          </cell>
          <cell r="AK67">
            <v>910.56</v>
          </cell>
          <cell r="AL67">
            <v>1043.74</v>
          </cell>
          <cell r="AM67">
            <v>341.62</v>
          </cell>
        </row>
        <row r="68">
          <cell r="A68" t="str">
            <v>00874</v>
          </cell>
          <cell r="B68" t="str">
            <v>CAMIRUAGA LOPEZ MONICA DEL CARMEN</v>
          </cell>
          <cell r="C68">
            <v>7470</v>
          </cell>
          <cell r="D68">
            <v>0</v>
          </cell>
          <cell r="E68">
            <v>871.5</v>
          </cell>
          <cell r="F68">
            <v>0</v>
          </cell>
          <cell r="G68">
            <v>0</v>
          </cell>
          <cell r="H68">
            <v>0</v>
          </cell>
          <cell r="I68">
            <v>1000</v>
          </cell>
          <cell r="J68">
            <v>2600</v>
          </cell>
          <cell r="K68">
            <v>0</v>
          </cell>
          <cell r="L68">
            <v>0</v>
          </cell>
          <cell r="M68">
            <v>10941.5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782.7</v>
          </cell>
          <cell r="T68">
            <v>0</v>
          </cell>
          <cell r="U68">
            <v>782.7</v>
          </cell>
          <cell r="V68">
            <v>272.76</v>
          </cell>
          <cell r="W68">
            <v>500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1555.46</v>
          </cell>
          <cell r="AI68">
            <v>9386.0400000000009</v>
          </cell>
          <cell r="AJ68">
            <v>196.64</v>
          </cell>
          <cell r="AK68">
            <v>534.41999999999996</v>
          </cell>
          <cell r="AL68">
            <v>877.2</v>
          </cell>
          <cell r="AM68">
            <v>224.74</v>
          </cell>
        </row>
        <row r="69">
          <cell r="A69" t="str">
            <v>Total Depto</v>
          </cell>
          <cell r="C69" t="str">
            <v xml:space="preserve">  -----------------------</v>
          </cell>
          <cell r="D69" t="str">
            <v xml:space="preserve">  -----------------------</v>
          </cell>
          <cell r="E69" t="str">
            <v xml:space="preserve">  -----------------------</v>
          </cell>
          <cell r="F69" t="str">
            <v xml:space="preserve">  -----------------------</v>
          </cell>
          <cell r="G69" t="str">
            <v xml:space="preserve">  -----------------------</v>
          </cell>
          <cell r="H69" t="str">
            <v xml:space="preserve">  -----------------------</v>
          </cell>
          <cell r="I69" t="str">
            <v xml:space="preserve">  -----------------------</v>
          </cell>
          <cell r="J69" t="str">
            <v xml:space="preserve">  -----------------------</v>
          </cell>
          <cell r="K69" t="str">
            <v xml:space="preserve">  -----------------------</v>
          </cell>
          <cell r="L69" t="str">
            <v xml:space="preserve">  -----------------------</v>
          </cell>
          <cell r="M69" t="str">
            <v xml:space="preserve">  -----------------------</v>
          </cell>
          <cell r="N69" t="str">
            <v xml:space="preserve">  -----------------------</v>
          </cell>
          <cell r="O69" t="str">
            <v xml:space="preserve">  -----------------------</v>
          </cell>
          <cell r="P69" t="str">
            <v xml:space="preserve">  -----------------------</v>
          </cell>
          <cell r="Q69" t="str">
            <v xml:space="preserve">  -----------------------</v>
          </cell>
          <cell r="R69" t="str">
            <v xml:space="preserve">  -----------------------</v>
          </cell>
          <cell r="S69" t="str">
            <v xml:space="preserve">  -----------------------</v>
          </cell>
          <cell r="T69" t="str">
            <v xml:space="preserve">  -----------------------</v>
          </cell>
          <cell r="U69" t="str">
            <v xml:space="preserve">  -----------------------</v>
          </cell>
          <cell r="V69" t="str">
            <v xml:space="preserve">  -----------------------</v>
          </cell>
          <cell r="W69" t="str">
            <v xml:space="preserve">  -----------------------</v>
          </cell>
          <cell r="X69" t="str">
            <v xml:space="preserve">  -----------------------</v>
          </cell>
          <cell r="Y69" t="str">
            <v xml:space="preserve">  -----------------------</v>
          </cell>
          <cell r="Z69" t="str">
            <v xml:space="preserve">  -----------------------</v>
          </cell>
          <cell r="AA69" t="str">
            <v xml:space="preserve">  -----------------------</v>
          </cell>
          <cell r="AB69" t="str">
            <v xml:space="preserve">  -----------------------</v>
          </cell>
          <cell r="AC69" t="str">
            <v xml:space="preserve">  -----------------------</v>
          </cell>
          <cell r="AD69" t="str">
            <v xml:space="preserve">  -----------------------</v>
          </cell>
          <cell r="AE69" t="str">
            <v xml:space="preserve">  -----------------------</v>
          </cell>
          <cell r="AF69" t="str">
            <v xml:space="preserve">  -----------------------</v>
          </cell>
          <cell r="AG69" t="str">
            <v xml:space="preserve">  -----------------------</v>
          </cell>
          <cell r="AH69" t="str">
            <v xml:space="preserve">  -----------------------</v>
          </cell>
          <cell r="AI69" t="str">
            <v xml:space="preserve">  -----------------------</v>
          </cell>
          <cell r="AJ69" t="str">
            <v xml:space="preserve">  -----------------------</v>
          </cell>
          <cell r="AK69" t="str">
            <v xml:space="preserve">  -----------------------</v>
          </cell>
          <cell r="AL69" t="str">
            <v xml:space="preserve">  -----------------------</v>
          </cell>
          <cell r="AM69" t="str">
            <v xml:space="preserve">  -----------------------</v>
          </cell>
        </row>
        <row r="70">
          <cell r="C70">
            <v>29469.599999999999</v>
          </cell>
          <cell r="D70">
            <v>0</v>
          </cell>
          <cell r="E70">
            <v>3438.12</v>
          </cell>
          <cell r="F70">
            <v>0</v>
          </cell>
          <cell r="G70">
            <v>0</v>
          </cell>
          <cell r="H70">
            <v>0</v>
          </cell>
          <cell r="I70">
            <v>3000</v>
          </cell>
          <cell r="J70">
            <v>17134.900000000001</v>
          </cell>
          <cell r="K70">
            <v>0</v>
          </cell>
          <cell r="L70">
            <v>0</v>
          </cell>
          <cell r="M70">
            <v>50042.62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5294.38</v>
          </cell>
          <cell r="T70">
            <v>0</v>
          </cell>
          <cell r="U70">
            <v>5294.38</v>
          </cell>
          <cell r="V70">
            <v>1089.76</v>
          </cell>
          <cell r="W70">
            <v>500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6884.14</v>
          </cell>
          <cell r="AI70">
            <v>43158.48</v>
          </cell>
          <cell r="AJ70">
            <v>761.14</v>
          </cell>
          <cell r="AK70">
            <v>2254.04</v>
          </cell>
          <cell r="AL70">
            <v>2910.44</v>
          </cell>
          <cell r="AM70">
            <v>869.9</v>
          </cell>
        </row>
        <row r="72">
          <cell r="A72" t="str">
            <v>Departamento 4106 CDE SECRETARIA DE ACCION ELECTORAL</v>
          </cell>
        </row>
        <row r="73">
          <cell r="A73" t="str">
            <v>00202</v>
          </cell>
          <cell r="B73" t="str">
            <v>ARCINIEGA OROPEZA ALEJANDRA PAOLA</v>
          </cell>
          <cell r="C73">
            <v>9168</v>
          </cell>
          <cell r="D73">
            <v>0</v>
          </cell>
          <cell r="E73">
            <v>1069.5999999999999</v>
          </cell>
          <cell r="F73">
            <v>0</v>
          </cell>
          <cell r="G73">
            <v>0</v>
          </cell>
          <cell r="H73">
            <v>0</v>
          </cell>
          <cell r="I73">
            <v>1000</v>
          </cell>
          <cell r="J73">
            <v>832</v>
          </cell>
          <cell r="K73">
            <v>0</v>
          </cell>
          <cell r="L73">
            <v>0</v>
          </cell>
          <cell r="M73">
            <v>11069.6</v>
          </cell>
          <cell r="N73">
            <v>0</v>
          </cell>
          <cell r="O73">
            <v>0</v>
          </cell>
          <cell r="P73">
            <v>3472.85</v>
          </cell>
          <cell r="Q73">
            <v>0</v>
          </cell>
          <cell r="R73">
            <v>0</v>
          </cell>
          <cell r="S73">
            <v>775.08</v>
          </cell>
          <cell r="T73">
            <v>0</v>
          </cell>
          <cell r="U73">
            <v>775.08</v>
          </cell>
          <cell r="V73">
            <v>278.18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4526.1099999999997</v>
          </cell>
          <cell r="AI73">
            <v>6543.49</v>
          </cell>
          <cell r="AJ73">
            <v>200.06</v>
          </cell>
          <cell r="AK73">
            <v>543.72</v>
          </cell>
          <cell r="AL73">
            <v>882.76</v>
          </cell>
          <cell r="AM73">
            <v>228.64</v>
          </cell>
        </row>
        <row r="74">
          <cell r="A74" t="str">
            <v>Total Depto</v>
          </cell>
          <cell r="C74" t="str">
            <v xml:space="preserve">  -----------------------</v>
          </cell>
          <cell r="D74" t="str">
            <v xml:space="preserve">  -----------------------</v>
          </cell>
          <cell r="E74" t="str">
            <v xml:space="preserve">  -----------------------</v>
          </cell>
          <cell r="F74" t="str">
            <v xml:space="preserve">  -----------------------</v>
          </cell>
          <cell r="G74" t="str">
            <v xml:space="preserve">  -----------------------</v>
          </cell>
          <cell r="H74" t="str">
            <v xml:space="preserve">  -----------------------</v>
          </cell>
          <cell r="I74" t="str">
            <v xml:space="preserve">  -----------------------</v>
          </cell>
          <cell r="J74" t="str">
            <v xml:space="preserve">  -----------------------</v>
          </cell>
          <cell r="K74" t="str">
            <v xml:space="preserve">  -----------------------</v>
          </cell>
          <cell r="L74" t="str">
            <v xml:space="preserve">  -----------------------</v>
          </cell>
          <cell r="M74" t="str">
            <v xml:space="preserve">  -----------------------</v>
          </cell>
          <cell r="N74" t="str">
            <v xml:space="preserve">  -----------------------</v>
          </cell>
          <cell r="O74" t="str">
            <v xml:space="preserve">  -----------------------</v>
          </cell>
          <cell r="P74" t="str">
            <v xml:space="preserve">  -----------------------</v>
          </cell>
          <cell r="Q74" t="str">
            <v xml:space="preserve">  -----------------------</v>
          </cell>
          <cell r="R74" t="str">
            <v xml:space="preserve">  -----------------------</v>
          </cell>
          <cell r="S74" t="str">
            <v xml:space="preserve">  -----------------------</v>
          </cell>
          <cell r="T74" t="str">
            <v xml:space="preserve">  -----------------------</v>
          </cell>
          <cell r="U74" t="str">
            <v xml:space="preserve">  -----------------------</v>
          </cell>
          <cell r="V74" t="str">
            <v xml:space="preserve">  -----------------------</v>
          </cell>
          <cell r="W74" t="str">
            <v xml:space="preserve">  -----------------------</v>
          </cell>
          <cell r="X74" t="str">
            <v xml:space="preserve">  -----------------------</v>
          </cell>
          <cell r="Y74" t="str">
            <v xml:space="preserve">  -----------------------</v>
          </cell>
          <cell r="Z74" t="str">
            <v xml:space="preserve">  -----------------------</v>
          </cell>
          <cell r="AA74" t="str">
            <v xml:space="preserve">  -----------------------</v>
          </cell>
          <cell r="AB74" t="str">
            <v xml:space="preserve">  -----------------------</v>
          </cell>
          <cell r="AC74" t="str">
            <v xml:space="preserve">  -----------------------</v>
          </cell>
          <cell r="AD74" t="str">
            <v xml:space="preserve">  -----------------------</v>
          </cell>
          <cell r="AE74" t="str">
            <v xml:space="preserve">  -----------------------</v>
          </cell>
          <cell r="AF74" t="str">
            <v xml:space="preserve">  -----------------------</v>
          </cell>
          <cell r="AG74" t="str">
            <v xml:space="preserve">  -----------------------</v>
          </cell>
          <cell r="AH74" t="str">
            <v xml:space="preserve">  -----------------------</v>
          </cell>
          <cell r="AI74" t="str">
            <v xml:space="preserve">  -----------------------</v>
          </cell>
          <cell r="AJ74" t="str">
            <v xml:space="preserve">  -----------------------</v>
          </cell>
          <cell r="AK74" t="str">
            <v xml:space="preserve">  -----------------------</v>
          </cell>
          <cell r="AL74" t="str">
            <v xml:space="preserve">  -----------------------</v>
          </cell>
          <cell r="AM74" t="str">
            <v xml:space="preserve">  -----------------------</v>
          </cell>
        </row>
        <row r="75">
          <cell r="C75">
            <v>9168</v>
          </cell>
          <cell r="D75">
            <v>0</v>
          </cell>
          <cell r="E75">
            <v>1069.5999999999999</v>
          </cell>
          <cell r="F75">
            <v>0</v>
          </cell>
          <cell r="G75">
            <v>0</v>
          </cell>
          <cell r="H75">
            <v>0</v>
          </cell>
          <cell r="I75">
            <v>1000</v>
          </cell>
          <cell r="J75">
            <v>832</v>
          </cell>
          <cell r="K75">
            <v>0</v>
          </cell>
          <cell r="L75">
            <v>0</v>
          </cell>
          <cell r="M75">
            <v>11069.6</v>
          </cell>
          <cell r="N75">
            <v>0</v>
          </cell>
          <cell r="O75">
            <v>0</v>
          </cell>
          <cell r="P75">
            <v>3472.85</v>
          </cell>
          <cell r="Q75">
            <v>0</v>
          </cell>
          <cell r="R75">
            <v>0</v>
          </cell>
          <cell r="S75">
            <v>775.08</v>
          </cell>
          <cell r="T75">
            <v>0</v>
          </cell>
          <cell r="U75">
            <v>775.08</v>
          </cell>
          <cell r="V75">
            <v>278.18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4526.1099999999997</v>
          </cell>
          <cell r="AI75">
            <v>6543.49</v>
          </cell>
          <cell r="AJ75">
            <v>200.06</v>
          </cell>
          <cell r="AK75">
            <v>543.72</v>
          </cell>
          <cell r="AL75">
            <v>882.76</v>
          </cell>
          <cell r="AM75">
            <v>228.64</v>
          </cell>
        </row>
        <row r="77">
          <cell r="A77" t="str">
            <v>Departamento 4107 CDE SECRETARIA DE FINANZAS Y ADMINISTRA</v>
          </cell>
        </row>
        <row r="78">
          <cell r="A78" t="str">
            <v>00001</v>
          </cell>
          <cell r="B78" t="str">
            <v>ANDRADE PADILLA DANIEL</v>
          </cell>
          <cell r="C78">
            <v>11767.5</v>
          </cell>
          <cell r="D78">
            <v>0</v>
          </cell>
          <cell r="E78">
            <v>1372.88</v>
          </cell>
          <cell r="F78">
            <v>0</v>
          </cell>
          <cell r="G78">
            <v>0</v>
          </cell>
          <cell r="H78">
            <v>0</v>
          </cell>
          <cell r="I78">
            <v>1000</v>
          </cell>
          <cell r="J78">
            <v>0</v>
          </cell>
          <cell r="K78">
            <v>0</v>
          </cell>
          <cell r="L78">
            <v>0</v>
          </cell>
          <cell r="M78">
            <v>13140.38</v>
          </cell>
          <cell r="N78">
            <v>15</v>
          </cell>
          <cell r="O78">
            <v>2336.8200000000002</v>
          </cell>
          <cell r="P78">
            <v>0</v>
          </cell>
          <cell r="Q78">
            <v>0</v>
          </cell>
          <cell r="R78">
            <v>0</v>
          </cell>
          <cell r="S78">
            <v>1007.62</v>
          </cell>
          <cell r="T78">
            <v>0</v>
          </cell>
          <cell r="U78">
            <v>1007.62</v>
          </cell>
          <cell r="V78">
            <v>356.16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3715.6</v>
          </cell>
          <cell r="AI78">
            <v>9424.7800000000007</v>
          </cell>
          <cell r="AJ78">
            <v>249.26</v>
          </cell>
          <cell r="AK78">
            <v>759.3</v>
          </cell>
          <cell r="AL78">
            <v>962.88</v>
          </cell>
          <cell r="AM78">
            <v>284.86</v>
          </cell>
        </row>
        <row r="79">
          <cell r="A79" t="str">
            <v>00021</v>
          </cell>
          <cell r="B79" t="str">
            <v>ROJAS LOPEZ MIGUEL ANGEL</v>
          </cell>
          <cell r="C79">
            <v>7918.2</v>
          </cell>
          <cell r="D79">
            <v>0</v>
          </cell>
          <cell r="E79">
            <v>923.79</v>
          </cell>
          <cell r="F79">
            <v>0</v>
          </cell>
          <cell r="G79">
            <v>0</v>
          </cell>
          <cell r="H79">
            <v>0</v>
          </cell>
          <cell r="I79">
            <v>1000</v>
          </cell>
          <cell r="J79">
            <v>0</v>
          </cell>
          <cell r="K79">
            <v>0</v>
          </cell>
          <cell r="L79">
            <v>0</v>
          </cell>
          <cell r="M79">
            <v>8841.99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548.58000000000004</v>
          </cell>
          <cell r="T79">
            <v>0</v>
          </cell>
          <cell r="U79">
            <v>548.58000000000004</v>
          </cell>
          <cell r="V79">
            <v>240.62</v>
          </cell>
          <cell r="W79">
            <v>900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1689.2</v>
          </cell>
          <cell r="AI79">
            <v>7152.79</v>
          </cell>
          <cell r="AJ79">
            <v>176.38</v>
          </cell>
          <cell r="AK79">
            <v>479.34</v>
          </cell>
          <cell r="AL79">
            <v>844.2</v>
          </cell>
          <cell r="AM79">
            <v>201.58</v>
          </cell>
        </row>
        <row r="80">
          <cell r="A80" t="str">
            <v>00080</v>
          </cell>
          <cell r="B80" t="str">
            <v>ROMERO ROMERO INGRID</v>
          </cell>
          <cell r="C80">
            <v>15504</v>
          </cell>
          <cell r="D80">
            <v>0</v>
          </cell>
          <cell r="E80">
            <v>1808.8</v>
          </cell>
          <cell r="F80">
            <v>0</v>
          </cell>
          <cell r="G80">
            <v>0</v>
          </cell>
          <cell r="H80">
            <v>0</v>
          </cell>
          <cell r="I80">
            <v>1000</v>
          </cell>
          <cell r="J80">
            <v>0</v>
          </cell>
          <cell r="K80">
            <v>0</v>
          </cell>
          <cell r="L80">
            <v>0</v>
          </cell>
          <cell r="M80">
            <v>17312.8</v>
          </cell>
          <cell r="N80">
            <v>15</v>
          </cell>
          <cell r="O80">
            <v>0</v>
          </cell>
          <cell r="P80">
            <v>4470.6400000000003</v>
          </cell>
          <cell r="Q80">
            <v>0</v>
          </cell>
          <cell r="R80">
            <v>0</v>
          </cell>
          <cell r="S80">
            <v>1665.6</v>
          </cell>
          <cell r="T80">
            <v>0</v>
          </cell>
          <cell r="U80">
            <v>1665.6</v>
          </cell>
          <cell r="V80">
            <v>458.36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6609.6</v>
          </cell>
          <cell r="AI80">
            <v>10703.2</v>
          </cell>
          <cell r="AJ80">
            <v>313.7</v>
          </cell>
          <cell r="AK80">
            <v>955.62</v>
          </cell>
          <cell r="AL80">
            <v>1067.8399999999999</v>
          </cell>
          <cell r="AM80">
            <v>358.52</v>
          </cell>
        </row>
        <row r="81">
          <cell r="A81" t="str">
            <v>00113</v>
          </cell>
          <cell r="B81" t="str">
            <v>HERNANDEZ MURILLO JOSE ADRIAN</v>
          </cell>
          <cell r="C81">
            <v>17429.400000000001</v>
          </cell>
          <cell r="D81">
            <v>0</v>
          </cell>
          <cell r="E81">
            <v>2033.43</v>
          </cell>
          <cell r="F81">
            <v>0</v>
          </cell>
          <cell r="G81">
            <v>0</v>
          </cell>
          <cell r="H81">
            <v>0</v>
          </cell>
          <cell r="I81">
            <v>1000</v>
          </cell>
          <cell r="J81">
            <v>0</v>
          </cell>
          <cell r="K81">
            <v>0</v>
          </cell>
          <cell r="L81">
            <v>0</v>
          </cell>
          <cell r="M81">
            <v>19462.830000000002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2076.88</v>
          </cell>
          <cell r="T81">
            <v>0</v>
          </cell>
          <cell r="U81">
            <v>2076.88</v>
          </cell>
          <cell r="V81">
            <v>552.38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2629.26</v>
          </cell>
          <cell r="AI81">
            <v>16833.57</v>
          </cell>
          <cell r="AJ81">
            <v>373</v>
          </cell>
          <cell r="AK81">
            <v>1136.24</v>
          </cell>
          <cell r="AL81">
            <v>1164.4000000000001</v>
          </cell>
          <cell r="AM81">
            <v>426.28</v>
          </cell>
        </row>
        <row r="82">
          <cell r="A82" t="str">
            <v>00165</v>
          </cell>
          <cell r="B82" t="str">
            <v>GOMEZ DUEÑAS ROSELIA</v>
          </cell>
          <cell r="C82">
            <v>7467.9</v>
          </cell>
          <cell r="D82">
            <v>0</v>
          </cell>
          <cell r="E82">
            <v>871.25</v>
          </cell>
          <cell r="F82">
            <v>0</v>
          </cell>
          <cell r="G82">
            <v>0</v>
          </cell>
          <cell r="H82">
            <v>0</v>
          </cell>
          <cell r="I82">
            <v>1000</v>
          </cell>
          <cell r="J82">
            <v>0</v>
          </cell>
          <cell r="K82">
            <v>0</v>
          </cell>
          <cell r="L82">
            <v>0</v>
          </cell>
          <cell r="M82">
            <v>8339.15</v>
          </cell>
          <cell r="N82">
            <v>15</v>
          </cell>
          <cell r="O82">
            <v>0</v>
          </cell>
          <cell r="P82">
            <v>1784.42</v>
          </cell>
          <cell r="Q82">
            <v>0</v>
          </cell>
          <cell r="R82">
            <v>0</v>
          </cell>
          <cell r="S82">
            <v>499.58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1799.42</v>
          </cell>
          <cell r="AI82">
            <v>6539.73</v>
          </cell>
          <cell r="AJ82">
            <v>205.06</v>
          </cell>
          <cell r="AK82">
            <v>493.28</v>
          </cell>
          <cell r="AL82">
            <v>869.5</v>
          </cell>
          <cell r="AM82">
            <v>172.68</v>
          </cell>
        </row>
        <row r="83">
          <cell r="A83" t="str">
            <v>00169</v>
          </cell>
          <cell r="B83" t="str">
            <v>TOVAR LOPEZ ROGELIO</v>
          </cell>
          <cell r="C83">
            <v>15750</v>
          </cell>
          <cell r="D83">
            <v>0</v>
          </cell>
          <cell r="E83">
            <v>1837.5</v>
          </cell>
          <cell r="F83">
            <v>0</v>
          </cell>
          <cell r="G83">
            <v>0</v>
          </cell>
          <cell r="H83">
            <v>0</v>
          </cell>
          <cell r="I83">
            <v>1000</v>
          </cell>
          <cell r="J83">
            <v>1850.8</v>
          </cell>
          <cell r="K83">
            <v>0</v>
          </cell>
          <cell r="L83">
            <v>0</v>
          </cell>
          <cell r="M83">
            <v>19438.3</v>
          </cell>
          <cell r="N83">
            <v>0</v>
          </cell>
          <cell r="O83">
            <v>0</v>
          </cell>
          <cell r="P83">
            <v>2110.06</v>
          </cell>
          <cell r="Q83">
            <v>0</v>
          </cell>
          <cell r="R83">
            <v>0</v>
          </cell>
          <cell r="S83">
            <v>2113.48</v>
          </cell>
          <cell r="T83">
            <v>0</v>
          </cell>
          <cell r="U83">
            <v>2113.48</v>
          </cell>
          <cell r="V83">
            <v>466.24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140.35</v>
          </cell>
          <cell r="AG83">
            <v>0</v>
          </cell>
          <cell r="AH83">
            <v>4830.13</v>
          </cell>
          <cell r="AI83">
            <v>14608.17</v>
          </cell>
          <cell r="AJ83">
            <v>318.68</v>
          </cell>
          <cell r="AK83">
            <v>970.8</v>
          </cell>
          <cell r="AL83">
            <v>1075.94</v>
          </cell>
          <cell r="AM83">
            <v>364.2</v>
          </cell>
        </row>
        <row r="84">
          <cell r="A84" t="str">
            <v>00187</v>
          </cell>
          <cell r="B84" t="str">
            <v>GALLEGOS NEGRETE ROSA ELENA</v>
          </cell>
          <cell r="C84">
            <v>7467.9</v>
          </cell>
          <cell r="D84">
            <v>0</v>
          </cell>
          <cell r="E84">
            <v>871.25</v>
          </cell>
          <cell r="F84">
            <v>0</v>
          </cell>
          <cell r="G84">
            <v>0</v>
          </cell>
          <cell r="H84">
            <v>0</v>
          </cell>
          <cell r="I84">
            <v>1000</v>
          </cell>
          <cell r="J84">
            <v>0</v>
          </cell>
          <cell r="K84">
            <v>0</v>
          </cell>
          <cell r="L84">
            <v>0</v>
          </cell>
          <cell r="M84">
            <v>8339.15</v>
          </cell>
          <cell r="N84">
            <v>0</v>
          </cell>
          <cell r="O84">
            <v>0</v>
          </cell>
          <cell r="P84">
            <v>2548.79</v>
          </cell>
          <cell r="Q84">
            <v>0</v>
          </cell>
          <cell r="R84">
            <v>0</v>
          </cell>
          <cell r="S84">
            <v>499.58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25.65</v>
          </cell>
          <cell r="AG84">
            <v>0</v>
          </cell>
          <cell r="AH84">
            <v>2574.44</v>
          </cell>
          <cell r="AI84">
            <v>5764.71</v>
          </cell>
          <cell r="AJ84">
            <v>213.94</v>
          </cell>
          <cell r="AK84">
            <v>514.62</v>
          </cell>
          <cell r="AL84">
            <v>878.38</v>
          </cell>
          <cell r="AM84">
            <v>180.16</v>
          </cell>
        </row>
        <row r="85">
          <cell r="A85" t="str">
            <v>00451</v>
          </cell>
          <cell r="B85" t="str">
            <v>PARTIDA CEJA FRANCISCO JAVIER</v>
          </cell>
          <cell r="C85">
            <v>9168</v>
          </cell>
          <cell r="D85">
            <v>0</v>
          </cell>
          <cell r="E85">
            <v>1069.5999999999999</v>
          </cell>
          <cell r="F85">
            <v>0</v>
          </cell>
          <cell r="G85">
            <v>0</v>
          </cell>
          <cell r="H85">
            <v>0</v>
          </cell>
          <cell r="I85">
            <v>1000</v>
          </cell>
          <cell r="J85">
            <v>2000</v>
          </cell>
          <cell r="K85">
            <v>0</v>
          </cell>
          <cell r="L85">
            <v>0</v>
          </cell>
          <cell r="M85">
            <v>12237.6</v>
          </cell>
          <cell r="N85">
            <v>0</v>
          </cell>
          <cell r="O85">
            <v>0</v>
          </cell>
          <cell r="P85">
            <v>3755.96</v>
          </cell>
          <cell r="Q85">
            <v>0</v>
          </cell>
          <cell r="R85">
            <v>0</v>
          </cell>
          <cell r="S85">
            <v>911.7</v>
          </cell>
          <cell r="T85">
            <v>0</v>
          </cell>
          <cell r="U85">
            <v>911.7</v>
          </cell>
          <cell r="V85">
            <v>310.60000000000002</v>
          </cell>
          <cell r="W85">
            <v>900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5878.26</v>
          </cell>
          <cell r="AI85">
            <v>6359.34</v>
          </cell>
          <cell r="AJ85">
            <v>220.5</v>
          </cell>
          <cell r="AK85">
            <v>615.14</v>
          </cell>
          <cell r="AL85">
            <v>916.06</v>
          </cell>
          <cell r="AM85">
            <v>252</v>
          </cell>
        </row>
        <row r="86">
          <cell r="A86" t="str">
            <v>00461</v>
          </cell>
          <cell r="B86" t="str">
            <v>BORRAYO DE LA CRUZ ERICKA GUILLERMINA</v>
          </cell>
          <cell r="C86">
            <v>7467.9</v>
          </cell>
          <cell r="D86">
            <v>0</v>
          </cell>
          <cell r="E86">
            <v>871.25</v>
          </cell>
          <cell r="F86">
            <v>0</v>
          </cell>
          <cell r="G86">
            <v>0</v>
          </cell>
          <cell r="H86">
            <v>0</v>
          </cell>
          <cell r="I86">
            <v>1000</v>
          </cell>
          <cell r="J86">
            <v>0</v>
          </cell>
          <cell r="K86">
            <v>0</v>
          </cell>
          <cell r="L86">
            <v>0</v>
          </cell>
          <cell r="M86">
            <v>8339.15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499.58</v>
          </cell>
          <cell r="T86">
            <v>0</v>
          </cell>
          <cell r="U86">
            <v>0</v>
          </cell>
          <cell r="V86">
            <v>0</v>
          </cell>
          <cell r="W86">
            <v>600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600</v>
          </cell>
          <cell r="AI86">
            <v>7739.15</v>
          </cell>
          <cell r="AJ86">
            <v>205.06</v>
          </cell>
          <cell r="AK86">
            <v>493.28</v>
          </cell>
          <cell r="AL86">
            <v>869.5</v>
          </cell>
          <cell r="AM86">
            <v>172.68</v>
          </cell>
        </row>
        <row r="87">
          <cell r="A87" t="str">
            <v>00836</v>
          </cell>
          <cell r="B87" t="str">
            <v>ARREDONDO ZUÑIGA VICTOR MANUEL</v>
          </cell>
          <cell r="C87">
            <v>7467.9</v>
          </cell>
          <cell r="D87">
            <v>0</v>
          </cell>
          <cell r="E87">
            <v>871.25</v>
          </cell>
          <cell r="F87">
            <v>0</v>
          </cell>
          <cell r="G87">
            <v>0</v>
          </cell>
          <cell r="H87">
            <v>0</v>
          </cell>
          <cell r="I87">
            <v>1000</v>
          </cell>
          <cell r="J87">
            <v>0</v>
          </cell>
          <cell r="K87">
            <v>0</v>
          </cell>
          <cell r="L87">
            <v>0</v>
          </cell>
          <cell r="M87">
            <v>8339.15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499.58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8339.15</v>
          </cell>
          <cell r="AJ87">
            <v>205.06</v>
          </cell>
          <cell r="AK87">
            <v>493.28</v>
          </cell>
          <cell r="AL87">
            <v>869.5</v>
          </cell>
          <cell r="AM87">
            <v>172.68</v>
          </cell>
        </row>
        <row r="88">
          <cell r="A88" t="str">
            <v>00839</v>
          </cell>
          <cell r="B88" t="str">
            <v>REYES GRANADA ARACELI JANETH</v>
          </cell>
          <cell r="C88">
            <v>16032.9</v>
          </cell>
          <cell r="D88">
            <v>0</v>
          </cell>
          <cell r="E88">
            <v>1870.5</v>
          </cell>
          <cell r="F88">
            <v>0</v>
          </cell>
          <cell r="G88">
            <v>0</v>
          </cell>
          <cell r="H88">
            <v>0</v>
          </cell>
          <cell r="I88">
            <v>1000</v>
          </cell>
          <cell r="J88">
            <v>6000</v>
          </cell>
          <cell r="K88">
            <v>0</v>
          </cell>
          <cell r="L88">
            <v>0</v>
          </cell>
          <cell r="M88">
            <v>23903.4</v>
          </cell>
          <cell r="N88">
            <v>15</v>
          </cell>
          <cell r="O88">
            <v>0</v>
          </cell>
          <cell r="P88">
            <v>2866.23</v>
          </cell>
          <cell r="Q88">
            <v>0</v>
          </cell>
          <cell r="R88">
            <v>0</v>
          </cell>
          <cell r="S88">
            <v>3060.18</v>
          </cell>
          <cell r="T88">
            <v>0</v>
          </cell>
          <cell r="U88">
            <v>3060.18</v>
          </cell>
          <cell r="V88">
            <v>641.82000000000005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6583.23</v>
          </cell>
          <cell r="AI88">
            <v>17320.169999999998</v>
          </cell>
          <cell r="AJ88">
            <v>429.4</v>
          </cell>
          <cell r="AK88">
            <v>1308.08</v>
          </cell>
          <cell r="AL88">
            <v>1256.26</v>
          </cell>
          <cell r="AM88">
            <v>490.74</v>
          </cell>
        </row>
        <row r="89">
          <cell r="A89" t="str">
            <v>00840</v>
          </cell>
          <cell r="B89" t="str">
            <v>NAVARRO VILLA LORENA</v>
          </cell>
          <cell r="C89">
            <v>13395.9</v>
          </cell>
          <cell r="D89">
            <v>0</v>
          </cell>
          <cell r="E89">
            <v>1562.86</v>
          </cell>
          <cell r="F89">
            <v>0</v>
          </cell>
          <cell r="G89">
            <v>0</v>
          </cell>
          <cell r="H89">
            <v>0</v>
          </cell>
          <cell r="I89">
            <v>1000</v>
          </cell>
          <cell r="J89">
            <v>5600</v>
          </cell>
          <cell r="K89">
            <v>0</v>
          </cell>
          <cell r="L89">
            <v>0</v>
          </cell>
          <cell r="M89">
            <v>20558.759999999998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2411.48</v>
          </cell>
          <cell r="T89">
            <v>0</v>
          </cell>
          <cell r="U89">
            <v>2411.48</v>
          </cell>
          <cell r="V89">
            <v>546.1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2957.58</v>
          </cell>
          <cell r="AI89">
            <v>17601.18</v>
          </cell>
          <cell r="AJ89">
            <v>369.04</v>
          </cell>
          <cell r="AK89">
            <v>1124.22</v>
          </cell>
          <cell r="AL89">
            <v>1157.96</v>
          </cell>
          <cell r="AM89">
            <v>421.76</v>
          </cell>
        </row>
        <row r="90">
          <cell r="A90" t="str">
            <v>00842</v>
          </cell>
          <cell r="B90" t="str">
            <v>MENDEZ SALCEDO JORGE ALBERTO</v>
          </cell>
          <cell r="C90">
            <v>17429.400000000001</v>
          </cell>
          <cell r="D90">
            <v>0</v>
          </cell>
          <cell r="E90">
            <v>2033.43</v>
          </cell>
          <cell r="F90">
            <v>0</v>
          </cell>
          <cell r="G90">
            <v>0</v>
          </cell>
          <cell r="H90">
            <v>0</v>
          </cell>
          <cell r="I90">
            <v>1000</v>
          </cell>
          <cell r="J90">
            <v>4600</v>
          </cell>
          <cell r="K90">
            <v>0</v>
          </cell>
          <cell r="L90">
            <v>0</v>
          </cell>
          <cell r="M90">
            <v>24062.83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3059.44</v>
          </cell>
          <cell r="T90">
            <v>0</v>
          </cell>
          <cell r="U90">
            <v>3059.44</v>
          </cell>
          <cell r="V90">
            <v>647.78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3707.22</v>
          </cell>
          <cell r="AI90">
            <v>20355.61</v>
          </cell>
          <cell r="AJ90">
            <v>433.16</v>
          </cell>
          <cell r="AK90">
            <v>1319.52</v>
          </cell>
          <cell r="AL90">
            <v>1262.3800000000001</v>
          </cell>
          <cell r="AM90">
            <v>495.04</v>
          </cell>
        </row>
        <row r="91">
          <cell r="A91" t="str">
            <v>00855</v>
          </cell>
          <cell r="B91" t="str">
            <v>LUNA MEDRANO CESAR ALEJANDRO</v>
          </cell>
          <cell r="C91">
            <v>12900</v>
          </cell>
          <cell r="D91">
            <v>0</v>
          </cell>
          <cell r="E91">
            <v>1505</v>
          </cell>
          <cell r="F91">
            <v>0</v>
          </cell>
          <cell r="G91">
            <v>0</v>
          </cell>
          <cell r="H91">
            <v>0</v>
          </cell>
          <cell r="I91">
            <v>1000</v>
          </cell>
          <cell r="J91">
            <v>0</v>
          </cell>
          <cell r="K91">
            <v>0</v>
          </cell>
          <cell r="L91">
            <v>0</v>
          </cell>
          <cell r="M91">
            <v>14405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1191.4000000000001</v>
          </cell>
          <cell r="T91">
            <v>0</v>
          </cell>
          <cell r="U91">
            <v>1191.4000000000001</v>
          </cell>
          <cell r="V91">
            <v>374.82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1566.22</v>
          </cell>
          <cell r="AI91">
            <v>12838.78</v>
          </cell>
          <cell r="AJ91">
            <v>261.02</v>
          </cell>
          <cell r="AK91">
            <v>795.12</v>
          </cell>
          <cell r="AL91">
            <v>982.02</v>
          </cell>
          <cell r="AM91">
            <v>298.3</v>
          </cell>
        </row>
        <row r="92">
          <cell r="A92" t="str">
            <v>00863</v>
          </cell>
          <cell r="B92" t="str">
            <v>LARIOS CALVARIO MANUEL</v>
          </cell>
          <cell r="C92">
            <v>7470</v>
          </cell>
          <cell r="D92">
            <v>0</v>
          </cell>
          <cell r="E92">
            <v>871.5</v>
          </cell>
          <cell r="F92">
            <v>0</v>
          </cell>
          <cell r="G92">
            <v>0</v>
          </cell>
          <cell r="H92">
            <v>0</v>
          </cell>
          <cell r="I92">
            <v>1000</v>
          </cell>
          <cell r="J92">
            <v>1006.32</v>
          </cell>
          <cell r="K92">
            <v>0</v>
          </cell>
          <cell r="L92">
            <v>0</v>
          </cell>
          <cell r="M92">
            <v>9347.82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609.29999999999995</v>
          </cell>
          <cell r="T92">
            <v>0</v>
          </cell>
          <cell r="U92">
            <v>609.29999999999995</v>
          </cell>
          <cell r="V92">
            <v>229.02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838.32</v>
          </cell>
          <cell r="AI92">
            <v>8509.5</v>
          </cell>
          <cell r="AJ92">
            <v>168.76</v>
          </cell>
          <cell r="AK92">
            <v>442.44</v>
          </cell>
          <cell r="AL92">
            <v>833.2</v>
          </cell>
          <cell r="AM92">
            <v>192.86</v>
          </cell>
        </row>
        <row r="93">
          <cell r="A93" t="str">
            <v>00870</v>
          </cell>
          <cell r="B93" t="str">
            <v>GIL MEDINA MIRIAM ELYADA</v>
          </cell>
          <cell r="C93">
            <v>7500</v>
          </cell>
          <cell r="D93">
            <v>0</v>
          </cell>
          <cell r="E93">
            <v>875</v>
          </cell>
          <cell r="F93">
            <v>0</v>
          </cell>
          <cell r="G93">
            <v>0</v>
          </cell>
          <cell r="H93">
            <v>0</v>
          </cell>
          <cell r="I93">
            <v>1000</v>
          </cell>
          <cell r="J93">
            <v>1439</v>
          </cell>
          <cell r="K93">
            <v>0</v>
          </cell>
          <cell r="L93">
            <v>0</v>
          </cell>
          <cell r="M93">
            <v>9814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659.64</v>
          </cell>
          <cell r="T93">
            <v>0</v>
          </cell>
          <cell r="U93">
            <v>659.64</v>
          </cell>
          <cell r="V93">
            <v>241.5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901.14</v>
          </cell>
          <cell r="AI93">
            <v>8912.86</v>
          </cell>
          <cell r="AJ93">
            <v>176.94</v>
          </cell>
          <cell r="AK93">
            <v>480.86</v>
          </cell>
          <cell r="AL93">
            <v>845.12</v>
          </cell>
          <cell r="AM93">
            <v>202.22</v>
          </cell>
        </row>
        <row r="94">
          <cell r="A94" t="str">
            <v>00956</v>
          </cell>
          <cell r="B94" t="str">
            <v>FUENTES NUÑEZ EDUARDO</v>
          </cell>
          <cell r="C94">
            <v>14250</v>
          </cell>
          <cell r="D94">
            <v>0</v>
          </cell>
          <cell r="E94">
            <v>1662.5</v>
          </cell>
          <cell r="F94">
            <v>0</v>
          </cell>
          <cell r="G94">
            <v>0</v>
          </cell>
          <cell r="H94">
            <v>0</v>
          </cell>
          <cell r="I94">
            <v>1000</v>
          </cell>
          <cell r="J94">
            <v>9537.56</v>
          </cell>
          <cell r="K94">
            <v>0</v>
          </cell>
          <cell r="L94">
            <v>0</v>
          </cell>
          <cell r="M94">
            <v>25450.06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3434.98</v>
          </cell>
          <cell r="T94">
            <v>0</v>
          </cell>
          <cell r="U94">
            <v>3434.98</v>
          </cell>
          <cell r="V94">
            <v>682.76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4117.74</v>
          </cell>
          <cell r="AI94">
            <v>21332.32</v>
          </cell>
          <cell r="AJ94">
            <v>455.24</v>
          </cell>
          <cell r="AK94">
            <v>1386.76</v>
          </cell>
          <cell r="AL94">
            <v>1298.3399999999999</v>
          </cell>
          <cell r="AM94">
            <v>520.26</v>
          </cell>
        </row>
        <row r="95">
          <cell r="A95" t="str">
            <v>00977</v>
          </cell>
          <cell r="B95" t="str">
            <v>VALLEJO SANCHEZ IVAN ALEJANDRO</v>
          </cell>
          <cell r="C95">
            <v>8400</v>
          </cell>
          <cell r="D95">
            <v>0</v>
          </cell>
          <cell r="E95">
            <v>980</v>
          </cell>
          <cell r="F95">
            <v>0</v>
          </cell>
          <cell r="G95">
            <v>0</v>
          </cell>
          <cell r="H95">
            <v>0</v>
          </cell>
          <cell r="I95">
            <v>1000</v>
          </cell>
          <cell r="J95">
            <v>2600</v>
          </cell>
          <cell r="K95">
            <v>0</v>
          </cell>
          <cell r="L95">
            <v>0</v>
          </cell>
          <cell r="M95">
            <v>11980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884.82</v>
          </cell>
          <cell r="T95">
            <v>0</v>
          </cell>
          <cell r="U95">
            <v>884.82</v>
          </cell>
          <cell r="V95">
            <v>302.60000000000002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1187.42</v>
          </cell>
          <cell r="AI95">
            <v>10792.58</v>
          </cell>
          <cell r="AJ95">
            <v>215.46</v>
          </cell>
          <cell r="AK95">
            <v>601.08000000000004</v>
          </cell>
          <cell r="AL95">
            <v>907.84</v>
          </cell>
          <cell r="AM95">
            <v>246.24</v>
          </cell>
        </row>
        <row r="96">
          <cell r="A96" t="str">
            <v>00987</v>
          </cell>
          <cell r="B96" t="str">
            <v>LIZAOLA BARAJAS YESENIA SARAHI</v>
          </cell>
          <cell r="C96">
            <v>8000.1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1000</v>
          </cell>
          <cell r="J96">
            <v>1000</v>
          </cell>
          <cell r="K96">
            <v>0</v>
          </cell>
          <cell r="L96">
            <v>0</v>
          </cell>
          <cell r="M96">
            <v>9000.1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666.28</v>
          </cell>
          <cell r="T96">
            <v>0</v>
          </cell>
          <cell r="U96">
            <v>666.28</v>
          </cell>
          <cell r="V96">
            <v>227.2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893.48</v>
          </cell>
          <cell r="AI96">
            <v>8106.62</v>
          </cell>
          <cell r="AJ96">
            <v>167.4</v>
          </cell>
          <cell r="AK96">
            <v>438.9</v>
          </cell>
          <cell r="AL96">
            <v>831.84</v>
          </cell>
          <cell r="AM96">
            <v>191.32</v>
          </cell>
        </row>
        <row r="97">
          <cell r="A97" t="str">
            <v>00988</v>
          </cell>
          <cell r="B97" t="str">
            <v>PALMA LEDEZMA DIANA BETSABEL</v>
          </cell>
          <cell r="C97">
            <v>8000.1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1000</v>
          </cell>
          <cell r="J97">
            <v>1450</v>
          </cell>
          <cell r="K97">
            <v>0</v>
          </cell>
          <cell r="L97">
            <v>0</v>
          </cell>
          <cell r="M97">
            <v>9450.1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715.24</v>
          </cell>
          <cell r="T97">
            <v>0</v>
          </cell>
          <cell r="U97">
            <v>715.24</v>
          </cell>
          <cell r="V97">
            <v>227.2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942.44</v>
          </cell>
          <cell r="AI97">
            <v>8507.66</v>
          </cell>
          <cell r="AJ97">
            <v>167.4</v>
          </cell>
          <cell r="AK97">
            <v>438.9</v>
          </cell>
          <cell r="AL97">
            <v>831.84</v>
          </cell>
          <cell r="AM97">
            <v>191.32</v>
          </cell>
        </row>
        <row r="98">
          <cell r="A98" t="str">
            <v>00989</v>
          </cell>
          <cell r="B98" t="str">
            <v>HERNANDEZ CHACON LUIS EDUARDO</v>
          </cell>
          <cell r="C98">
            <v>8000.1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1000</v>
          </cell>
          <cell r="J98">
            <v>1450</v>
          </cell>
          <cell r="K98">
            <v>0</v>
          </cell>
          <cell r="L98">
            <v>0</v>
          </cell>
          <cell r="M98">
            <v>9450.1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715.24</v>
          </cell>
          <cell r="T98">
            <v>0</v>
          </cell>
          <cell r="U98">
            <v>715.24</v>
          </cell>
          <cell r="V98">
            <v>223.66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938.9</v>
          </cell>
          <cell r="AI98">
            <v>8511.2000000000007</v>
          </cell>
          <cell r="AJ98">
            <v>164.78</v>
          </cell>
          <cell r="AK98">
            <v>432.02</v>
          </cell>
          <cell r="AL98">
            <v>829.22</v>
          </cell>
          <cell r="AM98">
            <v>188.32</v>
          </cell>
        </row>
        <row r="99">
          <cell r="A99" t="str">
            <v>00990</v>
          </cell>
          <cell r="B99" t="str">
            <v>NAVARRO RODRIGUEZ RICARDO</v>
          </cell>
          <cell r="C99">
            <v>8000.1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1000</v>
          </cell>
          <cell r="J99">
            <v>1000</v>
          </cell>
          <cell r="K99">
            <v>0</v>
          </cell>
          <cell r="L99">
            <v>0</v>
          </cell>
          <cell r="M99">
            <v>9000.1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666.28</v>
          </cell>
          <cell r="T99">
            <v>0</v>
          </cell>
          <cell r="U99">
            <v>666.28</v>
          </cell>
          <cell r="V99">
            <v>223.66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889.94</v>
          </cell>
          <cell r="AI99">
            <v>8110.16</v>
          </cell>
          <cell r="AJ99">
            <v>164.78</v>
          </cell>
          <cell r="AK99">
            <v>432.02</v>
          </cell>
          <cell r="AL99">
            <v>829.22</v>
          </cell>
          <cell r="AM99">
            <v>188.32</v>
          </cell>
        </row>
        <row r="100">
          <cell r="A100" t="str">
            <v>00991</v>
          </cell>
          <cell r="B100" t="str">
            <v>PEREZ GUZMAN IVONNE BETSABE</v>
          </cell>
          <cell r="C100">
            <v>6666.75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1000</v>
          </cell>
          <cell r="J100">
            <v>833.33</v>
          </cell>
          <cell r="K100">
            <v>0</v>
          </cell>
          <cell r="L100">
            <v>0</v>
          </cell>
          <cell r="M100">
            <v>7500.08</v>
          </cell>
          <cell r="N100">
            <v>0</v>
          </cell>
          <cell r="O100">
            <v>0</v>
          </cell>
          <cell r="P100">
            <v>0</v>
          </cell>
          <cell r="Q100">
            <v>-145.38</v>
          </cell>
          <cell r="R100">
            <v>0</v>
          </cell>
          <cell r="S100">
            <v>508.65</v>
          </cell>
          <cell r="T100">
            <v>0</v>
          </cell>
          <cell r="U100">
            <v>353.53</v>
          </cell>
          <cell r="V100">
            <v>219.68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145.38</v>
          </cell>
          <cell r="AD100">
            <v>-145.38</v>
          </cell>
          <cell r="AE100">
            <v>145.38</v>
          </cell>
          <cell r="AF100">
            <v>0</v>
          </cell>
          <cell r="AG100">
            <v>0</v>
          </cell>
          <cell r="AH100">
            <v>718.59</v>
          </cell>
          <cell r="AI100">
            <v>6781.49</v>
          </cell>
          <cell r="AJ100">
            <v>161.88</v>
          </cell>
          <cell r="AK100">
            <v>424.38</v>
          </cell>
          <cell r="AL100">
            <v>826.3</v>
          </cell>
          <cell r="AM100">
            <v>185</v>
          </cell>
        </row>
        <row r="101">
          <cell r="A101" t="str">
            <v>00992</v>
          </cell>
          <cell r="B101" t="str">
            <v>GOMEZ DUEÑAS CARMEN</v>
          </cell>
          <cell r="C101">
            <v>2987.16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500</v>
          </cell>
          <cell r="J101">
            <v>746.79</v>
          </cell>
          <cell r="K101">
            <v>0</v>
          </cell>
          <cell r="L101">
            <v>0</v>
          </cell>
          <cell r="M101">
            <v>3733.95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249.79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3733.95</v>
          </cell>
          <cell r="AJ101">
            <v>102.53</v>
          </cell>
          <cell r="AK101">
            <v>246.64</v>
          </cell>
          <cell r="AL101">
            <v>434.75</v>
          </cell>
          <cell r="AM101">
            <v>86.34</v>
          </cell>
        </row>
        <row r="102">
          <cell r="A102" t="str">
            <v>Total Depto</v>
          </cell>
          <cell r="C102" t="str">
            <v xml:space="preserve">  -----------------------</v>
          </cell>
          <cell r="D102" t="str">
            <v xml:space="preserve">  -----------------------</v>
          </cell>
          <cell r="E102" t="str">
            <v xml:space="preserve">  -----------------------</v>
          </cell>
          <cell r="F102" t="str">
            <v xml:space="preserve">  -----------------------</v>
          </cell>
          <cell r="G102" t="str">
            <v xml:space="preserve">  -----------------------</v>
          </cell>
          <cell r="H102" t="str">
            <v xml:space="preserve">  -----------------------</v>
          </cell>
          <cell r="I102" t="str">
            <v xml:space="preserve">  -----------------------</v>
          </cell>
          <cell r="J102" t="str">
            <v xml:space="preserve">  -----------------------</v>
          </cell>
          <cell r="K102" t="str">
            <v xml:space="preserve">  -----------------------</v>
          </cell>
          <cell r="L102" t="str">
            <v xml:space="preserve">  -----------------------</v>
          </cell>
          <cell r="M102" t="str">
            <v xml:space="preserve">  -----------------------</v>
          </cell>
          <cell r="N102" t="str">
            <v xml:space="preserve">  -----------------------</v>
          </cell>
          <cell r="O102" t="str">
            <v xml:space="preserve">  -----------------------</v>
          </cell>
          <cell r="P102" t="str">
            <v xml:space="preserve">  -----------------------</v>
          </cell>
          <cell r="Q102" t="str">
            <v xml:space="preserve">  -----------------------</v>
          </cell>
          <cell r="R102" t="str">
            <v xml:space="preserve">  -----------------------</v>
          </cell>
          <cell r="S102" t="str">
            <v xml:space="preserve">  -----------------------</v>
          </cell>
          <cell r="T102" t="str">
            <v xml:space="preserve">  -----------------------</v>
          </cell>
          <cell r="U102" t="str">
            <v xml:space="preserve">  -----------------------</v>
          </cell>
          <cell r="V102" t="str">
            <v xml:space="preserve">  -----------------------</v>
          </cell>
          <cell r="W102" t="str">
            <v xml:space="preserve">  -----------------------</v>
          </cell>
          <cell r="X102" t="str">
            <v xml:space="preserve">  -----------------------</v>
          </cell>
          <cell r="Y102" t="str">
            <v xml:space="preserve">  -----------------------</v>
          </cell>
          <cell r="Z102" t="str">
            <v xml:space="preserve">  -----------------------</v>
          </cell>
          <cell r="AA102" t="str">
            <v xml:space="preserve">  -----------------------</v>
          </cell>
          <cell r="AB102" t="str">
            <v xml:space="preserve">  -----------------------</v>
          </cell>
          <cell r="AC102" t="str">
            <v xml:space="preserve">  -----------------------</v>
          </cell>
          <cell r="AD102" t="str">
            <v xml:space="preserve">  -----------------------</v>
          </cell>
          <cell r="AE102" t="str">
            <v xml:space="preserve">  -----------------------</v>
          </cell>
          <cell r="AF102" t="str">
            <v xml:space="preserve">  -----------------------</v>
          </cell>
          <cell r="AG102" t="str">
            <v xml:space="preserve">  -----------------------</v>
          </cell>
          <cell r="AH102" t="str">
            <v xml:space="preserve">  -----------------------</v>
          </cell>
          <cell r="AI102" t="str">
            <v xml:space="preserve">  -----------------------</v>
          </cell>
          <cell r="AJ102" t="str">
            <v xml:space="preserve">  -----------------------</v>
          </cell>
          <cell r="AK102" t="str">
            <v xml:space="preserve">  -----------------------</v>
          </cell>
          <cell r="AL102" t="str">
            <v xml:space="preserve">  -----------------------</v>
          </cell>
          <cell r="AM102" t="str">
            <v xml:space="preserve">  -----------------------</v>
          </cell>
        </row>
        <row r="103">
          <cell r="C103">
            <v>246441.21</v>
          </cell>
          <cell r="D103">
            <v>0</v>
          </cell>
          <cell r="E103">
            <v>23891.79</v>
          </cell>
          <cell r="F103">
            <v>0</v>
          </cell>
          <cell r="G103">
            <v>0</v>
          </cell>
          <cell r="H103">
            <v>0</v>
          </cell>
          <cell r="I103">
            <v>23500</v>
          </cell>
          <cell r="J103">
            <v>41113.800000000003</v>
          </cell>
          <cell r="K103">
            <v>0</v>
          </cell>
          <cell r="L103">
            <v>0</v>
          </cell>
          <cell r="M103">
            <v>311446.8</v>
          </cell>
          <cell r="N103">
            <v>60</v>
          </cell>
          <cell r="O103">
            <v>2336.8200000000002</v>
          </cell>
          <cell r="P103">
            <v>17536.099999999999</v>
          </cell>
          <cell r="Q103">
            <v>-145.38</v>
          </cell>
          <cell r="R103">
            <v>0</v>
          </cell>
          <cell r="S103">
            <v>29154.9</v>
          </cell>
          <cell r="T103">
            <v>0</v>
          </cell>
          <cell r="U103">
            <v>26751.67</v>
          </cell>
          <cell r="V103">
            <v>7172.16</v>
          </cell>
          <cell r="W103">
            <v>2400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145.38</v>
          </cell>
          <cell r="AD103">
            <v>-145.38</v>
          </cell>
          <cell r="AE103">
            <v>145.38</v>
          </cell>
          <cell r="AF103">
            <v>166</v>
          </cell>
          <cell r="AG103">
            <v>0</v>
          </cell>
          <cell r="AH103">
            <v>56568.13</v>
          </cell>
          <cell r="AI103">
            <v>254878.67</v>
          </cell>
          <cell r="AJ103">
            <v>5918.43</v>
          </cell>
          <cell r="AK103">
            <v>16781.84</v>
          </cell>
          <cell r="AL103">
            <v>22644.49</v>
          </cell>
          <cell r="AM103">
            <v>6483.68</v>
          </cell>
        </row>
        <row r="105">
          <cell r="A105" t="str">
            <v>Departamento 4109 CDE SECRETARIA DE COMUNICACION SOCIAL</v>
          </cell>
        </row>
        <row r="106">
          <cell r="A106" t="str">
            <v>00005</v>
          </cell>
          <cell r="B106" t="str">
            <v>CONTRERAS GARCIA LUCILA</v>
          </cell>
          <cell r="C106">
            <v>14409</v>
          </cell>
          <cell r="D106">
            <v>0</v>
          </cell>
          <cell r="E106">
            <v>1681.05</v>
          </cell>
          <cell r="F106">
            <v>0</v>
          </cell>
          <cell r="G106">
            <v>0</v>
          </cell>
          <cell r="H106">
            <v>0</v>
          </cell>
          <cell r="I106">
            <v>1000</v>
          </cell>
          <cell r="J106">
            <v>0</v>
          </cell>
          <cell r="K106">
            <v>0</v>
          </cell>
          <cell r="L106">
            <v>0</v>
          </cell>
          <cell r="M106">
            <v>16090.05</v>
          </cell>
          <cell r="N106">
            <v>15</v>
          </cell>
          <cell r="O106">
            <v>0</v>
          </cell>
          <cell r="P106">
            <v>6092.43</v>
          </cell>
          <cell r="Q106">
            <v>0</v>
          </cell>
          <cell r="R106">
            <v>0</v>
          </cell>
          <cell r="S106">
            <v>1461.8</v>
          </cell>
          <cell r="T106">
            <v>0</v>
          </cell>
          <cell r="U106">
            <v>1461.8</v>
          </cell>
          <cell r="V106">
            <v>423.22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7992.45</v>
          </cell>
          <cell r="AI106">
            <v>8097.6</v>
          </cell>
          <cell r="AJ106">
            <v>291.54000000000002</v>
          </cell>
          <cell r="AK106">
            <v>888.12</v>
          </cell>
          <cell r="AL106">
            <v>1031.76</v>
          </cell>
          <cell r="AM106">
            <v>333.2</v>
          </cell>
        </row>
        <row r="107">
          <cell r="A107" t="str">
            <v>00954</v>
          </cell>
          <cell r="B107" t="str">
            <v>ORTEGA VILLELA ALEJANDRO</v>
          </cell>
          <cell r="C107">
            <v>7470</v>
          </cell>
          <cell r="D107">
            <v>0</v>
          </cell>
          <cell r="E107">
            <v>871.5</v>
          </cell>
          <cell r="F107">
            <v>0</v>
          </cell>
          <cell r="G107">
            <v>0</v>
          </cell>
          <cell r="H107">
            <v>0</v>
          </cell>
          <cell r="I107">
            <v>1000</v>
          </cell>
          <cell r="J107">
            <v>2700</v>
          </cell>
          <cell r="K107">
            <v>0</v>
          </cell>
          <cell r="L107">
            <v>0</v>
          </cell>
          <cell r="M107">
            <v>11041.5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793.58</v>
          </cell>
          <cell r="T107">
            <v>0</v>
          </cell>
          <cell r="U107">
            <v>793.58</v>
          </cell>
          <cell r="V107">
            <v>275.52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1069.0999999999999</v>
          </cell>
          <cell r="AI107">
            <v>9972.4</v>
          </cell>
          <cell r="AJ107">
            <v>198.4</v>
          </cell>
          <cell r="AK107">
            <v>539.17999999999995</v>
          </cell>
          <cell r="AL107">
            <v>880.06</v>
          </cell>
          <cell r="AM107">
            <v>226.74</v>
          </cell>
        </row>
        <row r="108">
          <cell r="A108" t="str">
            <v>00958</v>
          </cell>
          <cell r="B108" t="str">
            <v>GARCIA GARCIA IVAN TONATHIU</v>
          </cell>
          <cell r="C108">
            <v>14550</v>
          </cell>
          <cell r="D108">
            <v>0</v>
          </cell>
          <cell r="E108">
            <v>1697.5</v>
          </cell>
          <cell r="F108">
            <v>0</v>
          </cell>
          <cell r="G108">
            <v>0</v>
          </cell>
          <cell r="H108">
            <v>0</v>
          </cell>
          <cell r="I108">
            <v>1000</v>
          </cell>
          <cell r="J108">
            <v>9674.52</v>
          </cell>
          <cell r="K108">
            <v>0</v>
          </cell>
          <cell r="L108">
            <v>0</v>
          </cell>
          <cell r="M108">
            <v>25922.02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3528.3</v>
          </cell>
          <cell r="T108">
            <v>0</v>
          </cell>
          <cell r="U108">
            <v>3528.3</v>
          </cell>
          <cell r="V108">
            <v>696.22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4224.5200000000004</v>
          </cell>
          <cell r="AI108">
            <v>21697.5</v>
          </cell>
          <cell r="AJ108">
            <v>463.72</v>
          </cell>
          <cell r="AK108">
            <v>1412.62</v>
          </cell>
          <cell r="AL108">
            <v>1312.16</v>
          </cell>
          <cell r="AM108">
            <v>529.96</v>
          </cell>
        </row>
        <row r="109">
          <cell r="A109" t="str">
            <v>00961</v>
          </cell>
          <cell r="B109" t="str">
            <v>VELAZQUEZ MONROY ARLENE</v>
          </cell>
          <cell r="C109">
            <v>10575</v>
          </cell>
          <cell r="D109">
            <v>0</v>
          </cell>
          <cell r="E109">
            <v>1233.75</v>
          </cell>
          <cell r="F109">
            <v>0</v>
          </cell>
          <cell r="G109">
            <v>0</v>
          </cell>
          <cell r="H109">
            <v>0</v>
          </cell>
          <cell r="I109">
            <v>1000</v>
          </cell>
          <cell r="J109">
            <v>7036.22</v>
          </cell>
          <cell r="K109">
            <v>0</v>
          </cell>
          <cell r="L109">
            <v>0</v>
          </cell>
          <cell r="M109">
            <v>18844.97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2115.6999999999998</v>
          </cell>
          <cell r="T109">
            <v>0</v>
          </cell>
          <cell r="U109">
            <v>2115.6999999999998</v>
          </cell>
          <cell r="V109">
            <v>495.52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2611.2199999999998</v>
          </cell>
          <cell r="AI109">
            <v>16233.75</v>
          </cell>
          <cell r="AJ109">
            <v>337.14</v>
          </cell>
          <cell r="AK109">
            <v>1027.02</v>
          </cell>
          <cell r="AL109">
            <v>1106.02</v>
          </cell>
          <cell r="AM109">
            <v>385.3</v>
          </cell>
        </row>
        <row r="110">
          <cell r="A110" t="str">
            <v>Total Depto</v>
          </cell>
          <cell r="C110" t="str">
            <v xml:space="preserve">  -----------------------</v>
          </cell>
          <cell r="D110" t="str">
            <v xml:space="preserve">  -----------------------</v>
          </cell>
          <cell r="E110" t="str">
            <v xml:space="preserve">  -----------------------</v>
          </cell>
          <cell r="F110" t="str">
            <v xml:space="preserve">  -----------------------</v>
          </cell>
          <cell r="G110" t="str">
            <v xml:space="preserve">  -----------------------</v>
          </cell>
          <cell r="H110" t="str">
            <v xml:space="preserve">  -----------------------</v>
          </cell>
          <cell r="I110" t="str">
            <v xml:space="preserve">  -----------------------</v>
          </cell>
          <cell r="J110" t="str">
            <v xml:space="preserve">  -----------------------</v>
          </cell>
          <cell r="K110" t="str">
            <v xml:space="preserve">  -----------------------</v>
          </cell>
          <cell r="L110" t="str">
            <v xml:space="preserve">  -----------------------</v>
          </cell>
          <cell r="M110" t="str">
            <v xml:space="preserve">  -----------------------</v>
          </cell>
          <cell r="N110" t="str">
            <v xml:space="preserve">  -----------------------</v>
          </cell>
          <cell r="O110" t="str">
            <v xml:space="preserve">  -----------------------</v>
          </cell>
          <cell r="P110" t="str">
            <v xml:space="preserve">  -----------------------</v>
          </cell>
          <cell r="Q110" t="str">
            <v xml:space="preserve">  -----------------------</v>
          </cell>
          <cell r="R110" t="str">
            <v xml:space="preserve">  -----------------------</v>
          </cell>
          <cell r="S110" t="str">
            <v xml:space="preserve">  -----------------------</v>
          </cell>
          <cell r="T110" t="str">
            <v xml:space="preserve">  -----------------------</v>
          </cell>
          <cell r="U110" t="str">
            <v xml:space="preserve">  -----------------------</v>
          </cell>
          <cell r="V110" t="str">
            <v xml:space="preserve">  -----------------------</v>
          </cell>
          <cell r="W110" t="str">
            <v xml:space="preserve">  -----------------------</v>
          </cell>
          <cell r="X110" t="str">
            <v xml:space="preserve">  -----------------------</v>
          </cell>
          <cell r="Y110" t="str">
            <v xml:space="preserve">  -----------------------</v>
          </cell>
          <cell r="Z110" t="str">
            <v xml:space="preserve">  -----------------------</v>
          </cell>
          <cell r="AA110" t="str">
            <v xml:space="preserve">  -----------------------</v>
          </cell>
          <cell r="AB110" t="str">
            <v xml:space="preserve">  -----------------------</v>
          </cell>
          <cell r="AC110" t="str">
            <v xml:space="preserve">  -----------------------</v>
          </cell>
          <cell r="AD110" t="str">
            <v xml:space="preserve">  -----------------------</v>
          </cell>
          <cell r="AE110" t="str">
            <v xml:space="preserve">  -----------------------</v>
          </cell>
          <cell r="AF110" t="str">
            <v xml:space="preserve">  -----------------------</v>
          </cell>
          <cell r="AG110" t="str">
            <v xml:space="preserve">  -----------------------</v>
          </cell>
          <cell r="AH110" t="str">
            <v xml:space="preserve">  -----------------------</v>
          </cell>
          <cell r="AI110" t="str">
            <v xml:space="preserve">  -----------------------</v>
          </cell>
          <cell r="AJ110" t="str">
            <v xml:space="preserve">  -----------------------</v>
          </cell>
          <cell r="AK110" t="str">
            <v xml:space="preserve">  -----------------------</v>
          </cell>
          <cell r="AL110" t="str">
            <v xml:space="preserve">  -----------------------</v>
          </cell>
          <cell r="AM110" t="str">
            <v xml:space="preserve">  -----------------------</v>
          </cell>
        </row>
        <row r="111">
          <cell r="C111">
            <v>47004</v>
          </cell>
          <cell r="D111">
            <v>0</v>
          </cell>
          <cell r="E111">
            <v>5483.8</v>
          </cell>
          <cell r="F111">
            <v>0</v>
          </cell>
          <cell r="G111">
            <v>0</v>
          </cell>
          <cell r="H111">
            <v>0</v>
          </cell>
          <cell r="I111">
            <v>4000</v>
          </cell>
          <cell r="J111">
            <v>19410.740000000002</v>
          </cell>
          <cell r="K111">
            <v>0</v>
          </cell>
          <cell r="L111">
            <v>0</v>
          </cell>
          <cell r="M111">
            <v>71898.539999999994</v>
          </cell>
          <cell r="N111">
            <v>15</v>
          </cell>
          <cell r="O111">
            <v>0</v>
          </cell>
          <cell r="P111">
            <v>6092.43</v>
          </cell>
          <cell r="Q111">
            <v>0</v>
          </cell>
          <cell r="R111">
            <v>0</v>
          </cell>
          <cell r="S111">
            <v>7899.38</v>
          </cell>
          <cell r="T111">
            <v>0</v>
          </cell>
          <cell r="U111">
            <v>7899.38</v>
          </cell>
          <cell r="V111">
            <v>1890.48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15897.29</v>
          </cell>
          <cell r="AI111">
            <v>56001.25</v>
          </cell>
          <cell r="AJ111">
            <v>1290.8</v>
          </cell>
          <cell r="AK111">
            <v>3866.94</v>
          </cell>
          <cell r="AL111">
            <v>4330</v>
          </cell>
          <cell r="AM111">
            <v>1475.2</v>
          </cell>
        </row>
        <row r="113">
          <cell r="A113" t="str">
            <v>Departamento 4112 CDE SECRETARIA TECNICA DEL CPE</v>
          </cell>
        </row>
        <row r="114">
          <cell r="A114" t="str">
            <v>00864</v>
          </cell>
          <cell r="B114" t="str">
            <v>GONZALEZ RAMIREZ MIRIAM NOEMI</v>
          </cell>
          <cell r="C114">
            <v>7470</v>
          </cell>
          <cell r="D114">
            <v>0</v>
          </cell>
          <cell r="E114">
            <v>871.5</v>
          </cell>
          <cell r="F114">
            <v>0</v>
          </cell>
          <cell r="G114">
            <v>0</v>
          </cell>
          <cell r="H114">
            <v>0</v>
          </cell>
          <cell r="I114">
            <v>1000</v>
          </cell>
          <cell r="J114">
            <v>900</v>
          </cell>
          <cell r="K114">
            <v>0</v>
          </cell>
          <cell r="L114">
            <v>0</v>
          </cell>
          <cell r="M114">
            <v>9241.5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597.74</v>
          </cell>
          <cell r="T114">
            <v>0</v>
          </cell>
          <cell r="U114">
            <v>597.74</v>
          </cell>
          <cell r="V114">
            <v>226.48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824.22</v>
          </cell>
          <cell r="AI114">
            <v>8417.2800000000007</v>
          </cell>
          <cell r="AJ114">
            <v>166.9</v>
          </cell>
          <cell r="AK114">
            <v>437.54</v>
          </cell>
          <cell r="AL114">
            <v>831.34</v>
          </cell>
          <cell r="AM114">
            <v>190.74</v>
          </cell>
        </row>
        <row r="115">
          <cell r="A115" t="str">
            <v>Total Depto</v>
          </cell>
          <cell r="C115" t="str">
            <v xml:space="preserve">  -----------------------</v>
          </cell>
          <cell r="D115" t="str">
            <v xml:space="preserve">  -----------------------</v>
          </cell>
          <cell r="E115" t="str">
            <v xml:space="preserve">  -----------------------</v>
          </cell>
          <cell r="F115" t="str">
            <v xml:space="preserve">  -----------------------</v>
          </cell>
          <cell r="G115" t="str">
            <v xml:space="preserve">  -----------------------</v>
          </cell>
          <cell r="H115" t="str">
            <v xml:space="preserve">  -----------------------</v>
          </cell>
          <cell r="I115" t="str">
            <v xml:space="preserve">  -----------------------</v>
          </cell>
          <cell r="J115" t="str">
            <v xml:space="preserve">  -----------------------</v>
          </cell>
          <cell r="K115" t="str">
            <v xml:space="preserve">  -----------------------</v>
          </cell>
          <cell r="L115" t="str">
            <v xml:space="preserve">  -----------------------</v>
          </cell>
          <cell r="M115" t="str">
            <v xml:space="preserve">  -----------------------</v>
          </cell>
          <cell r="N115" t="str">
            <v xml:space="preserve">  -----------------------</v>
          </cell>
          <cell r="O115" t="str">
            <v xml:space="preserve">  -----------------------</v>
          </cell>
          <cell r="P115" t="str">
            <v xml:space="preserve">  -----------------------</v>
          </cell>
          <cell r="Q115" t="str">
            <v xml:space="preserve">  -----------------------</v>
          </cell>
          <cell r="R115" t="str">
            <v xml:space="preserve">  -----------------------</v>
          </cell>
          <cell r="S115" t="str">
            <v xml:space="preserve">  -----------------------</v>
          </cell>
          <cell r="T115" t="str">
            <v xml:space="preserve">  -----------------------</v>
          </cell>
          <cell r="U115" t="str">
            <v xml:space="preserve">  -----------------------</v>
          </cell>
          <cell r="V115" t="str">
            <v xml:space="preserve">  -----------------------</v>
          </cell>
          <cell r="W115" t="str">
            <v xml:space="preserve">  -----------------------</v>
          </cell>
          <cell r="X115" t="str">
            <v xml:space="preserve">  -----------------------</v>
          </cell>
          <cell r="Y115" t="str">
            <v xml:space="preserve">  -----------------------</v>
          </cell>
          <cell r="Z115" t="str">
            <v xml:space="preserve">  -----------------------</v>
          </cell>
          <cell r="AA115" t="str">
            <v xml:space="preserve">  -----------------------</v>
          </cell>
          <cell r="AB115" t="str">
            <v xml:space="preserve">  -----------------------</v>
          </cell>
          <cell r="AC115" t="str">
            <v xml:space="preserve">  -----------------------</v>
          </cell>
          <cell r="AD115" t="str">
            <v xml:space="preserve">  -----------------------</v>
          </cell>
          <cell r="AE115" t="str">
            <v xml:space="preserve">  -----------------------</v>
          </cell>
          <cell r="AF115" t="str">
            <v xml:space="preserve">  -----------------------</v>
          </cell>
          <cell r="AG115" t="str">
            <v xml:space="preserve">  -----------------------</v>
          </cell>
          <cell r="AH115" t="str">
            <v xml:space="preserve">  -----------------------</v>
          </cell>
          <cell r="AI115" t="str">
            <v xml:space="preserve">  -----------------------</v>
          </cell>
          <cell r="AJ115" t="str">
            <v xml:space="preserve">  -----------------------</v>
          </cell>
          <cell r="AK115" t="str">
            <v xml:space="preserve">  -----------------------</v>
          </cell>
          <cell r="AL115" t="str">
            <v xml:space="preserve">  -----------------------</v>
          </cell>
          <cell r="AM115" t="str">
            <v xml:space="preserve">  -----------------------</v>
          </cell>
        </row>
        <row r="116">
          <cell r="C116">
            <v>7470</v>
          </cell>
          <cell r="D116">
            <v>0</v>
          </cell>
          <cell r="E116">
            <v>871.5</v>
          </cell>
          <cell r="F116">
            <v>0</v>
          </cell>
          <cell r="G116">
            <v>0</v>
          </cell>
          <cell r="H116">
            <v>0</v>
          </cell>
          <cell r="I116">
            <v>1000</v>
          </cell>
          <cell r="J116">
            <v>900</v>
          </cell>
          <cell r="K116">
            <v>0</v>
          </cell>
          <cell r="L116">
            <v>0</v>
          </cell>
          <cell r="M116">
            <v>9241.5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597.74</v>
          </cell>
          <cell r="T116">
            <v>0</v>
          </cell>
          <cell r="U116">
            <v>597.74</v>
          </cell>
          <cell r="V116">
            <v>226.48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824.22</v>
          </cell>
          <cell r="AI116">
            <v>8417.2800000000007</v>
          </cell>
          <cell r="AJ116">
            <v>166.9</v>
          </cell>
          <cell r="AK116">
            <v>437.54</v>
          </cell>
          <cell r="AL116">
            <v>831.34</v>
          </cell>
          <cell r="AM116">
            <v>190.74</v>
          </cell>
        </row>
        <row r="118">
          <cell r="A118" t="str">
            <v>Departamento 4117 CDE COMISION DE JUSTICIA PARTIDARIA</v>
          </cell>
        </row>
        <row r="119">
          <cell r="A119" t="str">
            <v>00071</v>
          </cell>
          <cell r="B119" t="str">
            <v>HUERTA GOMEZ ELIZABETH</v>
          </cell>
          <cell r="C119">
            <v>13087.5</v>
          </cell>
          <cell r="D119">
            <v>0</v>
          </cell>
          <cell r="E119">
            <v>1526.88</v>
          </cell>
          <cell r="F119">
            <v>0</v>
          </cell>
          <cell r="G119">
            <v>0</v>
          </cell>
          <cell r="H119">
            <v>0</v>
          </cell>
          <cell r="I119">
            <v>1000</v>
          </cell>
          <cell r="J119">
            <v>0</v>
          </cell>
          <cell r="K119">
            <v>0</v>
          </cell>
          <cell r="L119">
            <v>0</v>
          </cell>
          <cell r="M119">
            <v>14614.38</v>
          </cell>
          <cell r="N119">
            <v>0</v>
          </cell>
          <cell r="O119">
            <v>0</v>
          </cell>
          <cell r="P119">
            <v>3759.95</v>
          </cell>
          <cell r="Q119">
            <v>0</v>
          </cell>
          <cell r="R119">
            <v>0</v>
          </cell>
          <cell r="S119">
            <v>1225</v>
          </cell>
          <cell r="T119">
            <v>0</v>
          </cell>
          <cell r="U119">
            <v>1225</v>
          </cell>
          <cell r="V119">
            <v>380.82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5365.77</v>
          </cell>
          <cell r="AI119">
            <v>9248.61</v>
          </cell>
          <cell r="AJ119">
            <v>264.8</v>
          </cell>
          <cell r="AK119">
            <v>806.68</v>
          </cell>
          <cell r="AL119">
            <v>988.2</v>
          </cell>
          <cell r="AM119">
            <v>302.64</v>
          </cell>
        </row>
        <row r="120">
          <cell r="A120" t="str">
            <v>Total Depto</v>
          </cell>
          <cell r="C120" t="str">
            <v xml:space="preserve">  -----------------------</v>
          </cell>
          <cell r="D120" t="str">
            <v xml:space="preserve">  -----------------------</v>
          </cell>
          <cell r="E120" t="str">
            <v xml:space="preserve">  -----------------------</v>
          </cell>
          <cell r="F120" t="str">
            <v xml:space="preserve">  -----------------------</v>
          </cell>
          <cell r="G120" t="str">
            <v xml:space="preserve">  -----------------------</v>
          </cell>
          <cell r="H120" t="str">
            <v xml:space="preserve">  -----------------------</v>
          </cell>
          <cell r="I120" t="str">
            <v xml:space="preserve">  -----------------------</v>
          </cell>
          <cell r="J120" t="str">
            <v xml:space="preserve">  -----------------------</v>
          </cell>
          <cell r="K120" t="str">
            <v xml:space="preserve">  -----------------------</v>
          </cell>
          <cell r="L120" t="str">
            <v xml:space="preserve">  -----------------------</v>
          </cell>
          <cell r="M120" t="str">
            <v xml:space="preserve">  -----------------------</v>
          </cell>
          <cell r="N120" t="str">
            <v xml:space="preserve">  -----------------------</v>
          </cell>
          <cell r="O120" t="str">
            <v xml:space="preserve">  -----------------------</v>
          </cell>
          <cell r="P120" t="str">
            <v xml:space="preserve">  -----------------------</v>
          </cell>
          <cell r="Q120" t="str">
            <v xml:space="preserve">  -----------------------</v>
          </cell>
          <cell r="R120" t="str">
            <v xml:space="preserve">  -----------------------</v>
          </cell>
          <cell r="S120" t="str">
            <v xml:space="preserve">  -----------------------</v>
          </cell>
          <cell r="T120" t="str">
            <v xml:space="preserve">  -----------------------</v>
          </cell>
          <cell r="U120" t="str">
            <v xml:space="preserve">  -----------------------</v>
          </cell>
          <cell r="V120" t="str">
            <v xml:space="preserve">  -----------------------</v>
          </cell>
          <cell r="W120" t="str">
            <v xml:space="preserve">  -----------------------</v>
          </cell>
          <cell r="X120" t="str">
            <v xml:space="preserve">  -----------------------</v>
          </cell>
          <cell r="Y120" t="str">
            <v xml:space="preserve">  -----------------------</v>
          </cell>
          <cell r="Z120" t="str">
            <v xml:space="preserve">  -----------------------</v>
          </cell>
          <cell r="AA120" t="str">
            <v xml:space="preserve">  -----------------------</v>
          </cell>
          <cell r="AB120" t="str">
            <v xml:space="preserve">  -----------------------</v>
          </cell>
          <cell r="AC120" t="str">
            <v xml:space="preserve">  -----------------------</v>
          </cell>
          <cell r="AD120" t="str">
            <v xml:space="preserve">  -----------------------</v>
          </cell>
          <cell r="AE120" t="str">
            <v xml:space="preserve">  -----------------------</v>
          </cell>
          <cell r="AF120" t="str">
            <v xml:space="preserve">  -----------------------</v>
          </cell>
          <cell r="AG120" t="str">
            <v xml:space="preserve">  -----------------------</v>
          </cell>
          <cell r="AH120" t="str">
            <v xml:space="preserve">  -----------------------</v>
          </cell>
          <cell r="AI120" t="str">
            <v xml:space="preserve">  -----------------------</v>
          </cell>
          <cell r="AJ120" t="str">
            <v xml:space="preserve">  -----------------------</v>
          </cell>
          <cell r="AK120" t="str">
            <v xml:space="preserve">  -----------------------</v>
          </cell>
          <cell r="AL120" t="str">
            <v xml:space="preserve">  -----------------------</v>
          </cell>
          <cell r="AM120" t="str">
            <v xml:space="preserve">  -----------------------</v>
          </cell>
        </row>
        <row r="121">
          <cell r="C121">
            <v>13087.5</v>
          </cell>
          <cell r="D121">
            <v>0</v>
          </cell>
          <cell r="E121">
            <v>1526.88</v>
          </cell>
          <cell r="F121">
            <v>0</v>
          </cell>
          <cell r="G121">
            <v>0</v>
          </cell>
          <cell r="H121">
            <v>0</v>
          </cell>
          <cell r="I121">
            <v>1000</v>
          </cell>
          <cell r="J121">
            <v>0</v>
          </cell>
          <cell r="K121">
            <v>0</v>
          </cell>
          <cell r="L121">
            <v>0</v>
          </cell>
          <cell r="M121">
            <v>14614.38</v>
          </cell>
          <cell r="N121">
            <v>0</v>
          </cell>
          <cell r="O121">
            <v>0</v>
          </cell>
          <cell r="P121">
            <v>3759.95</v>
          </cell>
          <cell r="Q121">
            <v>0</v>
          </cell>
          <cell r="R121">
            <v>0</v>
          </cell>
          <cell r="S121">
            <v>1225</v>
          </cell>
          <cell r="T121">
            <v>0</v>
          </cell>
          <cell r="U121">
            <v>1225</v>
          </cell>
          <cell r="V121">
            <v>380.82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5365.77</v>
          </cell>
          <cell r="AI121">
            <v>9248.61</v>
          </cell>
          <cell r="AJ121">
            <v>264.8</v>
          </cell>
          <cell r="AK121">
            <v>806.68</v>
          </cell>
          <cell r="AL121">
            <v>988.2</v>
          </cell>
          <cell r="AM121">
            <v>302.64</v>
          </cell>
        </row>
        <row r="123">
          <cell r="A123" t="str">
            <v>Departamento 4118 CDE COMISION ESTATAL DE PROCESOS INTERN</v>
          </cell>
        </row>
        <row r="124">
          <cell r="A124" t="str">
            <v>00042</v>
          </cell>
          <cell r="B124" t="str">
            <v>MUCIÑO VELAZQUEZ ERIKA VIVIANA</v>
          </cell>
          <cell r="C124">
            <v>9800.7000000000007</v>
          </cell>
          <cell r="D124">
            <v>0</v>
          </cell>
          <cell r="E124">
            <v>1143.4100000000001</v>
          </cell>
          <cell r="F124">
            <v>0</v>
          </cell>
          <cell r="G124">
            <v>0</v>
          </cell>
          <cell r="H124">
            <v>0</v>
          </cell>
          <cell r="I124">
            <v>1000</v>
          </cell>
          <cell r="J124">
            <v>0</v>
          </cell>
          <cell r="K124">
            <v>0</v>
          </cell>
          <cell r="L124">
            <v>0</v>
          </cell>
          <cell r="M124">
            <v>10944.11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753.4</v>
          </cell>
          <cell r="T124">
            <v>0</v>
          </cell>
          <cell r="U124">
            <v>753.4</v>
          </cell>
          <cell r="V124">
            <v>275.36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1028.76</v>
          </cell>
          <cell r="AI124">
            <v>9915.35</v>
          </cell>
          <cell r="AJ124">
            <v>198.3</v>
          </cell>
          <cell r="AK124">
            <v>538.94000000000005</v>
          </cell>
          <cell r="AL124">
            <v>879.9</v>
          </cell>
          <cell r="AM124">
            <v>226.64</v>
          </cell>
        </row>
        <row r="125">
          <cell r="A125" t="str">
            <v>00856</v>
          </cell>
          <cell r="B125" t="str">
            <v>IÑIGUEZ IBARRA GUSTAVO</v>
          </cell>
          <cell r="C125">
            <v>9990</v>
          </cell>
          <cell r="D125">
            <v>0</v>
          </cell>
          <cell r="E125">
            <v>1165.5</v>
          </cell>
          <cell r="F125">
            <v>0</v>
          </cell>
          <cell r="G125">
            <v>0</v>
          </cell>
          <cell r="H125">
            <v>0</v>
          </cell>
          <cell r="I125">
            <v>1000</v>
          </cell>
          <cell r="J125">
            <v>1120.74</v>
          </cell>
          <cell r="K125">
            <v>0</v>
          </cell>
          <cell r="L125">
            <v>0</v>
          </cell>
          <cell r="M125">
            <v>12276.24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902.54</v>
          </cell>
          <cell r="T125">
            <v>0</v>
          </cell>
          <cell r="U125">
            <v>902.54</v>
          </cell>
          <cell r="V125">
            <v>312.54000000000002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1215.08</v>
          </cell>
          <cell r="AI125">
            <v>11061.16</v>
          </cell>
          <cell r="AJ125">
            <v>221.74</v>
          </cell>
          <cell r="AK125">
            <v>618.6</v>
          </cell>
          <cell r="AL125">
            <v>918.08</v>
          </cell>
          <cell r="AM125">
            <v>253.42</v>
          </cell>
        </row>
        <row r="126">
          <cell r="A126" t="str">
            <v>Total Depto</v>
          </cell>
          <cell r="C126" t="str">
            <v xml:space="preserve">  -----------------------</v>
          </cell>
          <cell r="D126" t="str">
            <v xml:space="preserve">  -----------------------</v>
          </cell>
          <cell r="E126" t="str">
            <v xml:space="preserve">  -----------------------</v>
          </cell>
          <cell r="F126" t="str">
            <v xml:space="preserve">  -----------------------</v>
          </cell>
          <cell r="G126" t="str">
            <v xml:space="preserve">  -----------------------</v>
          </cell>
          <cell r="H126" t="str">
            <v xml:space="preserve">  -----------------------</v>
          </cell>
          <cell r="I126" t="str">
            <v xml:space="preserve">  -----------------------</v>
          </cell>
          <cell r="J126" t="str">
            <v xml:space="preserve">  -----------------------</v>
          </cell>
          <cell r="K126" t="str">
            <v xml:space="preserve">  -----------------------</v>
          </cell>
          <cell r="L126" t="str">
            <v xml:space="preserve">  -----------------------</v>
          </cell>
          <cell r="M126" t="str">
            <v xml:space="preserve">  -----------------------</v>
          </cell>
          <cell r="N126" t="str">
            <v xml:space="preserve">  -----------------------</v>
          </cell>
          <cell r="O126" t="str">
            <v xml:space="preserve">  -----------------------</v>
          </cell>
          <cell r="P126" t="str">
            <v xml:space="preserve">  -----------------------</v>
          </cell>
          <cell r="Q126" t="str">
            <v xml:space="preserve">  -----------------------</v>
          </cell>
          <cell r="R126" t="str">
            <v xml:space="preserve">  -----------------------</v>
          </cell>
          <cell r="S126" t="str">
            <v xml:space="preserve">  -----------------------</v>
          </cell>
          <cell r="T126" t="str">
            <v xml:space="preserve">  -----------------------</v>
          </cell>
          <cell r="U126" t="str">
            <v xml:space="preserve">  -----------------------</v>
          </cell>
          <cell r="V126" t="str">
            <v xml:space="preserve">  -----------------------</v>
          </cell>
          <cell r="W126" t="str">
            <v xml:space="preserve">  -----------------------</v>
          </cell>
          <cell r="X126" t="str">
            <v xml:space="preserve">  -----------------------</v>
          </cell>
          <cell r="Y126" t="str">
            <v xml:space="preserve">  -----------------------</v>
          </cell>
          <cell r="Z126" t="str">
            <v xml:space="preserve">  -----------------------</v>
          </cell>
          <cell r="AA126" t="str">
            <v xml:space="preserve">  -----------------------</v>
          </cell>
          <cell r="AB126" t="str">
            <v xml:space="preserve">  -----------------------</v>
          </cell>
          <cell r="AC126" t="str">
            <v xml:space="preserve">  -----------------------</v>
          </cell>
          <cell r="AD126" t="str">
            <v xml:space="preserve">  -----------------------</v>
          </cell>
          <cell r="AE126" t="str">
            <v xml:space="preserve">  -----------------------</v>
          </cell>
          <cell r="AF126" t="str">
            <v xml:space="preserve">  -----------------------</v>
          </cell>
          <cell r="AG126" t="str">
            <v xml:space="preserve">  -----------------------</v>
          </cell>
          <cell r="AH126" t="str">
            <v xml:space="preserve">  -----------------------</v>
          </cell>
          <cell r="AI126" t="str">
            <v xml:space="preserve">  -----------------------</v>
          </cell>
          <cell r="AJ126" t="str">
            <v xml:space="preserve">  -----------------------</v>
          </cell>
          <cell r="AK126" t="str">
            <v xml:space="preserve">  -----------------------</v>
          </cell>
          <cell r="AL126" t="str">
            <v xml:space="preserve">  -----------------------</v>
          </cell>
          <cell r="AM126" t="str">
            <v xml:space="preserve">  -----------------------</v>
          </cell>
        </row>
        <row r="127">
          <cell r="C127">
            <v>19790.7</v>
          </cell>
          <cell r="D127">
            <v>0</v>
          </cell>
          <cell r="E127">
            <v>2308.91</v>
          </cell>
          <cell r="F127">
            <v>0</v>
          </cell>
          <cell r="G127">
            <v>0</v>
          </cell>
          <cell r="H127">
            <v>0</v>
          </cell>
          <cell r="I127">
            <v>2000</v>
          </cell>
          <cell r="J127">
            <v>1120.74</v>
          </cell>
          <cell r="K127">
            <v>0</v>
          </cell>
          <cell r="L127">
            <v>0</v>
          </cell>
          <cell r="M127">
            <v>23220.35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1655.94</v>
          </cell>
          <cell r="T127">
            <v>0</v>
          </cell>
          <cell r="U127">
            <v>1655.94</v>
          </cell>
          <cell r="V127">
            <v>587.9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2243.84</v>
          </cell>
          <cell r="AI127">
            <v>20976.51</v>
          </cell>
          <cell r="AJ127">
            <v>420.04</v>
          </cell>
          <cell r="AK127">
            <v>1157.54</v>
          </cell>
          <cell r="AL127">
            <v>1797.98</v>
          </cell>
          <cell r="AM127">
            <v>480.06</v>
          </cell>
        </row>
        <row r="129">
          <cell r="A129" t="str">
            <v>Departamento 4122 CDE SECRETARIA DE OPERACION POLITICA</v>
          </cell>
        </row>
        <row r="130">
          <cell r="A130" t="str">
            <v>00887</v>
          </cell>
          <cell r="B130" t="str">
            <v>DE LEON MEZA HUGO FIDENCIO</v>
          </cell>
          <cell r="C130">
            <v>17429.400000000001</v>
          </cell>
          <cell r="D130">
            <v>0</v>
          </cell>
          <cell r="E130">
            <v>2033.43</v>
          </cell>
          <cell r="F130">
            <v>0</v>
          </cell>
          <cell r="G130">
            <v>0</v>
          </cell>
          <cell r="H130">
            <v>0</v>
          </cell>
          <cell r="I130">
            <v>1000</v>
          </cell>
          <cell r="J130">
            <v>1570.6</v>
          </cell>
          <cell r="K130">
            <v>0</v>
          </cell>
          <cell r="L130">
            <v>0</v>
          </cell>
          <cell r="M130">
            <v>21033.43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2412.36</v>
          </cell>
          <cell r="T130">
            <v>0</v>
          </cell>
          <cell r="U130">
            <v>2412.36</v>
          </cell>
          <cell r="V130">
            <v>563.70000000000005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2976.06</v>
          </cell>
          <cell r="AI130">
            <v>18057.37</v>
          </cell>
          <cell r="AJ130">
            <v>380.14</v>
          </cell>
          <cell r="AK130">
            <v>1158.02</v>
          </cell>
          <cell r="AL130">
            <v>1176.04</v>
          </cell>
          <cell r="AM130">
            <v>434.44</v>
          </cell>
        </row>
        <row r="131">
          <cell r="A131" t="str">
            <v>Total Depto</v>
          </cell>
          <cell r="C131" t="str">
            <v xml:space="preserve">  -----------------------</v>
          </cell>
          <cell r="D131" t="str">
            <v xml:space="preserve">  -----------------------</v>
          </cell>
          <cell r="E131" t="str">
            <v xml:space="preserve">  -----------------------</v>
          </cell>
          <cell r="F131" t="str">
            <v xml:space="preserve">  -----------------------</v>
          </cell>
          <cell r="G131" t="str">
            <v xml:space="preserve">  -----------------------</v>
          </cell>
          <cell r="H131" t="str">
            <v xml:space="preserve">  -----------------------</v>
          </cell>
          <cell r="I131" t="str">
            <v xml:space="preserve">  -----------------------</v>
          </cell>
          <cell r="J131" t="str">
            <v xml:space="preserve">  -----------------------</v>
          </cell>
          <cell r="K131" t="str">
            <v xml:space="preserve">  -----------------------</v>
          </cell>
          <cell r="L131" t="str">
            <v xml:space="preserve">  -----------------------</v>
          </cell>
          <cell r="M131" t="str">
            <v xml:space="preserve">  -----------------------</v>
          </cell>
          <cell r="N131" t="str">
            <v xml:space="preserve">  -----------------------</v>
          </cell>
          <cell r="O131" t="str">
            <v xml:space="preserve">  -----------------------</v>
          </cell>
          <cell r="P131" t="str">
            <v xml:space="preserve">  -----------------------</v>
          </cell>
          <cell r="Q131" t="str">
            <v xml:space="preserve">  -----------------------</v>
          </cell>
          <cell r="R131" t="str">
            <v xml:space="preserve">  -----------------------</v>
          </cell>
          <cell r="S131" t="str">
            <v xml:space="preserve">  -----------------------</v>
          </cell>
          <cell r="T131" t="str">
            <v xml:space="preserve">  -----------------------</v>
          </cell>
          <cell r="U131" t="str">
            <v xml:space="preserve">  -----------------------</v>
          </cell>
          <cell r="V131" t="str">
            <v xml:space="preserve">  -----------------------</v>
          </cell>
          <cell r="W131" t="str">
            <v xml:space="preserve">  -----------------------</v>
          </cell>
          <cell r="X131" t="str">
            <v xml:space="preserve">  -----------------------</v>
          </cell>
          <cell r="Y131" t="str">
            <v xml:space="preserve">  -----------------------</v>
          </cell>
          <cell r="Z131" t="str">
            <v xml:space="preserve">  -----------------------</v>
          </cell>
          <cell r="AA131" t="str">
            <v xml:space="preserve">  -----------------------</v>
          </cell>
          <cell r="AB131" t="str">
            <v xml:space="preserve">  -----------------------</v>
          </cell>
          <cell r="AC131" t="str">
            <v xml:space="preserve">  -----------------------</v>
          </cell>
          <cell r="AD131" t="str">
            <v xml:space="preserve">  -----------------------</v>
          </cell>
          <cell r="AE131" t="str">
            <v xml:space="preserve">  -----------------------</v>
          </cell>
          <cell r="AF131" t="str">
            <v xml:space="preserve">  -----------------------</v>
          </cell>
          <cell r="AG131" t="str">
            <v xml:space="preserve">  -----------------------</v>
          </cell>
          <cell r="AH131" t="str">
            <v xml:space="preserve">  -----------------------</v>
          </cell>
          <cell r="AI131" t="str">
            <v xml:space="preserve">  -----------------------</v>
          </cell>
          <cell r="AJ131" t="str">
            <v xml:space="preserve">  -----------------------</v>
          </cell>
          <cell r="AK131" t="str">
            <v xml:space="preserve">  -----------------------</v>
          </cell>
          <cell r="AL131" t="str">
            <v xml:space="preserve">  -----------------------</v>
          </cell>
          <cell r="AM131" t="str">
            <v xml:space="preserve">  -----------------------</v>
          </cell>
        </row>
        <row r="132">
          <cell r="C132">
            <v>17429.400000000001</v>
          </cell>
          <cell r="D132">
            <v>0</v>
          </cell>
          <cell r="E132">
            <v>2033.43</v>
          </cell>
          <cell r="F132">
            <v>0</v>
          </cell>
          <cell r="G132">
            <v>0</v>
          </cell>
          <cell r="H132">
            <v>0</v>
          </cell>
          <cell r="I132">
            <v>1000</v>
          </cell>
          <cell r="J132">
            <v>1570.6</v>
          </cell>
          <cell r="K132">
            <v>0</v>
          </cell>
          <cell r="L132">
            <v>0</v>
          </cell>
          <cell r="M132">
            <v>21033.43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2412.36</v>
          </cell>
          <cell r="T132">
            <v>0</v>
          </cell>
          <cell r="U132">
            <v>2412.36</v>
          </cell>
          <cell r="V132">
            <v>563.70000000000005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2976.06</v>
          </cell>
          <cell r="AI132">
            <v>18057.37</v>
          </cell>
          <cell r="AJ132">
            <v>380.14</v>
          </cell>
          <cell r="AK132">
            <v>1158.02</v>
          </cell>
          <cell r="AL132">
            <v>1176.04</v>
          </cell>
          <cell r="AM132">
            <v>434.44</v>
          </cell>
        </row>
        <row r="134">
          <cell r="A134" t="str">
            <v>Departamento 4123 CDE SECRETARIA DE ATENCION P DISCAPACIDA</v>
          </cell>
        </row>
        <row r="135">
          <cell r="A135" t="str">
            <v>00276</v>
          </cell>
          <cell r="B135" t="str">
            <v>MATA AVILA JESUS</v>
          </cell>
          <cell r="C135">
            <v>10275</v>
          </cell>
          <cell r="D135">
            <v>0</v>
          </cell>
          <cell r="E135">
            <v>1198.75</v>
          </cell>
          <cell r="F135">
            <v>0</v>
          </cell>
          <cell r="G135">
            <v>0</v>
          </cell>
          <cell r="H135">
            <v>0</v>
          </cell>
          <cell r="I135">
            <v>1000</v>
          </cell>
          <cell r="J135">
            <v>1925</v>
          </cell>
          <cell r="K135">
            <v>0</v>
          </cell>
          <cell r="L135">
            <v>0</v>
          </cell>
          <cell r="M135">
            <v>13398.75</v>
          </cell>
          <cell r="N135">
            <v>15</v>
          </cell>
          <cell r="O135">
            <v>1526.28</v>
          </cell>
          <cell r="P135">
            <v>0</v>
          </cell>
          <cell r="Q135">
            <v>0</v>
          </cell>
          <cell r="R135">
            <v>0</v>
          </cell>
          <cell r="S135">
            <v>1076.82</v>
          </cell>
          <cell r="T135">
            <v>0</v>
          </cell>
          <cell r="U135">
            <v>1076.82</v>
          </cell>
          <cell r="V135">
            <v>344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2962.1</v>
          </cell>
          <cell r="AI135">
            <v>10436.65</v>
          </cell>
          <cell r="AJ135">
            <v>241.58</v>
          </cell>
          <cell r="AK135">
            <v>735.94</v>
          </cell>
          <cell r="AL135">
            <v>950.42</v>
          </cell>
          <cell r="AM135">
            <v>276.10000000000002</v>
          </cell>
        </row>
        <row r="136">
          <cell r="A136" t="str">
            <v>Total Depto</v>
          </cell>
          <cell r="C136" t="str">
            <v xml:space="preserve">  -----------------------</v>
          </cell>
          <cell r="D136" t="str">
            <v xml:space="preserve">  -----------------------</v>
          </cell>
          <cell r="E136" t="str">
            <v xml:space="preserve">  -----------------------</v>
          </cell>
          <cell r="F136" t="str">
            <v xml:space="preserve">  -----------------------</v>
          </cell>
          <cell r="G136" t="str">
            <v xml:space="preserve">  -----------------------</v>
          </cell>
          <cell r="H136" t="str">
            <v xml:space="preserve">  -----------------------</v>
          </cell>
          <cell r="I136" t="str">
            <v xml:space="preserve">  -----------------------</v>
          </cell>
          <cell r="J136" t="str">
            <v xml:space="preserve">  -----------------------</v>
          </cell>
          <cell r="K136" t="str">
            <v xml:space="preserve">  -----------------------</v>
          </cell>
          <cell r="L136" t="str">
            <v xml:space="preserve">  -----------------------</v>
          </cell>
          <cell r="M136" t="str">
            <v xml:space="preserve">  -----------------------</v>
          </cell>
          <cell r="N136" t="str">
            <v xml:space="preserve">  -----------------------</v>
          </cell>
          <cell r="O136" t="str">
            <v xml:space="preserve">  -----------------------</v>
          </cell>
          <cell r="P136" t="str">
            <v xml:space="preserve">  -----------------------</v>
          </cell>
          <cell r="Q136" t="str">
            <v xml:space="preserve">  -----------------------</v>
          </cell>
          <cell r="R136" t="str">
            <v xml:space="preserve">  -----------------------</v>
          </cell>
          <cell r="S136" t="str">
            <v xml:space="preserve">  -----------------------</v>
          </cell>
          <cell r="T136" t="str">
            <v xml:space="preserve">  -----------------------</v>
          </cell>
          <cell r="U136" t="str">
            <v xml:space="preserve">  -----------------------</v>
          </cell>
          <cell r="V136" t="str">
            <v xml:space="preserve">  -----------------------</v>
          </cell>
          <cell r="W136" t="str">
            <v xml:space="preserve">  -----------------------</v>
          </cell>
          <cell r="X136" t="str">
            <v xml:space="preserve">  -----------------------</v>
          </cell>
          <cell r="Y136" t="str">
            <v xml:space="preserve">  -----------------------</v>
          </cell>
          <cell r="Z136" t="str">
            <v xml:space="preserve">  -----------------------</v>
          </cell>
          <cell r="AA136" t="str">
            <v xml:space="preserve">  -----------------------</v>
          </cell>
          <cell r="AB136" t="str">
            <v xml:space="preserve">  -----------------------</v>
          </cell>
          <cell r="AC136" t="str">
            <v xml:space="preserve">  -----------------------</v>
          </cell>
          <cell r="AD136" t="str">
            <v xml:space="preserve">  -----------------------</v>
          </cell>
          <cell r="AE136" t="str">
            <v xml:space="preserve">  -----------------------</v>
          </cell>
          <cell r="AF136" t="str">
            <v xml:space="preserve">  -----------------------</v>
          </cell>
          <cell r="AG136" t="str">
            <v xml:space="preserve">  -----------------------</v>
          </cell>
          <cell r="AH136" t="str">
            <v xml:space="preserve">  -----------------------</v>
          </cell>
          <cell r="AI136" t="str">
            <v xml:space="preserve">  -----------------------</v>
          </cell>
          <cell r="AJ136" t="str">
            <v xml:space="preserve">  -----------------------</v>
          </cell>
          <cell r="AK136" t="str">
            <v xml:space="preserve">  -----------------------</v>
          </cell>
          <cell r="AL136" t="str">
            <v xml:space="preserve">  -----------------------</v>
          </cell>
          <cell r="AM136" t="str">
            <v xml:space="preserve">  -----------------------</v>
          </cell>
        </row>
        <row r="137">
          <cell r="C137">
            <v>10275</v>
          </cell>
          <cell r="D137">
            <v>0</v>
          </cell>
          <cell r="E137">
            <v>1198.75</v>
          </cell>
          <cell r="F137">
            <v>0</v>
          </cell>
          <cell r="G137">
            <v>0</v>
          </cell>
          <cell r="H137">
            <v>0</v>
          </cell>
          <cell r="I137">
            <v>1000</v>
          </cell>
          <cell r="J137">
            <v>1925</v>
          </cell>
          <cell r="K137">
            <v>0</v>
          </cell>
          <cell r="L137">
            <v>0</v>
          </cell>
          <cell r="M137">
            <v>13398.75</v>
          </cell>
          <cell r="N137">
            <v>15</v>
          </cell>
          <cell r="O137">
            <v>1526.28</v>
          </cell>
          <cell r="P137">
            <v>0</v>
          </cell>
          <cell r="Q137">
            <v>0</v>
          </cell>
          <cell r="R137">
            <v>0</v>
          </cell>
          <cell r="S137">
            <v>1076.82</v>
          </cell>
          <cell r="T137">
            <v>0</v>
          </cell>
          <cell r="U137">
            <v>1076.82</v>
          </cell>
          <cell r="V137">
            <v>344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2962.1</v>
          </cell>
          <cell r="AI137">
            <v>10436.65</v>
          </cell>
          <cell r="AJ137">
            <v>241.58</v>
          </cell>
          <cell r="AK137">
            <v>735.94</v>
          </cell>
          <cell r="AL137">
            <v>950.42</v>
          </cell>
          <cell r="AM137">
            <v>276.10000000000002</v>
          </cell>
        </row>
        <row r="139">
          <cell r="A139" t="str">
            <v>Departamento 4221 COM MUN TONALA</v>
          </cell>
        </row>
        <row r="140">
          <cell r="A140" t="str">
            <v>00848</v>
          </cell>
          <cell r="B140" t="str">
            <v>RIVAS PADILLA MARGARITA</v>
          </cell>
          <cell r="C140">
            <v>7333.26</v>
          </cell>
          <cell r="D140">
            <v>2604.71</v>
          </cell>
          <cell r="E140">
            <v>1166.6500000000001</v>
          </cell>
          <cell r="F140">
            <v>0</v>
          </cell>
          <cell r="G140">
            <v>578.32000000000005</v>
          </cell>
          <cell r="H140">
            <v>3734.02</v>
          </cell>
          <cell r="I140">
            <v>0</v>
          </cell>
          <cell r="J140">
            <v>6603.04</v>
          </cell>
          <cell r="K140">
            <v>0</v>
          </cell>
          <cell r="L140">
            <v>0</v>
          </cell>
          <cell r="M140">
            <v>22020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1911.98</v>
          </cell>
          <cell r="T140">
            <v>51.89</v>
          </cell>
          <cell r="U140">
            <v>1911.98</v>
          </cell>
          <cell r="V140">
            <v>465.02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2428.89</v>
          </cell>
          <cell r="AI140">
            <v>19591.11</v>
          </cell>
          <cell r="AJ140">
            <v>317.88</v>
          </cell>
          <cell r="AK140">
            <v>968.38</v>
          </cell>
          <cell r="AL140">
            <v>1074.68</v>
          </cell>
          <cell r="AM140">
            <v>363.3</v>
          </cell>
        </row>
        <row r="141">
          <cell r="A141" t="str">
            <v>Total Depto</v>
          </cell>
          <cell r="C141" t="str">
            <v xml:space="preserve">  -----------------------</v>
          </cell>
          <cell r="D141" t="str">
            <v xml:space="preserve">  -----------------------</v>
          </cell>
          <cell r="E141" t="str">
            <v xml:space="preserve">  -----------------------</v>
          </cell>
          <cell r="F141" t="str">
            <v xml:space="preserve">  -----------------------</v>
          </cell>
          <cell r="G141" t="str">
            <v xml:space="preserve">  -----------------------</v>
          </cell>
          <cell r="H141" t="str">
            <v xml:space="preserve">  -----------------------</v>
          </cell>
          <cell r="I141" t="str">
            <v xml:space="preserve">  -----------------------</v>
          </cell>
          <cell r="J141" t="str">
            <v xml:space="preserve">  -----------------------</v>
          </cell>
          <cell r="K141" t="str">
            <v xml:space="preserve">  -----------------------</v>
          </cell>
          <cell r="L141" t="str">
            <v xml:space="preserve">  -----------------------</v>
          </cell>
          <cell r="M141" t="str">
            <v xml:space="preserve">  -----------------------</v>
          </cell>
          <cell r="N141" t="str">
            <v xml:space="preserve">  -----------------------</v>
          </cell>
          <cell r="O141" t="str">
            <v xml:space="preserve">  -----------------------</v>
          </cell>
          <cell r="P141" t="str">
            <v xml:space="preserve">  -----------------------</v>
          </cell>
          <cell r="Q141" t="str">
            <v xml:space="preserve">  -----------------------</v>
          </cell>
          <cell r="R141" t="str">
            <v xml:space="preserve">  -----------------------</v>
          </cell>
          <cell r="S141" t="str">
            <v xml:space="preserve">  -----------------------</v>
          </cell>
          <cell r="T141" t="str">
            <v xml:space="preserve">  -----------------------</v>
          </cell>
          <cell r="U141" t="str">
            <v xml:space="preserve">  -----------------------</v>
          </cell>
          <cell r="V141" t="str">
            <v xml:space="preserve">  -----------------------</v>
          </cell>
          <cell r="W141" t="str">
            <v xml:space="preserve">  -----------------------</v>
          </cell>
          <cell r="X141" t="str">
            <v xml:space="preserve">  -----------------------</v>
          </cell>
          <cell r="Y141" t="str">
            <v xml:space="preserve">  -----------------------</v>
          </cell>
          <cell r="Z141" t="str">
            <v xml:space="preserve">  -----------------------</v>
          </cell>
          <cell r="AA141" t="str">
            <v xml:space="preserve">  -----------------------</v>
          </cell>
          <cell r="AB141" t="str">
            <v xml:space="preserve">  -----------------------</v>
          </cell>
          <cell r="AC141" t="str">
            <v xml:space="preserve">  -----------------------</v>
          </cell>
          <cell r="AD141" t="str">
            <v xml:space="preserve">  -----------------------</v>
          </cell>
          <cell r="AE141" t="str">
            <v xml:space="preserve">  -----------------------</v>
          </cell>
          <cell r="AF141" t="str">
            <v xml:space="preserve">  -----------------------</v>
          </cell>
          <cell r="AG141" t="str">
            <v xml:space="preserve">  -----------------------</v>
          </cell>
          <cell r="AH141" t="str">
            <v xml:space="preserve">  -----------------------</v>
          </cell>
          <cell r="AI141" t="str">
            <v xml:space="preserve">  -----------------------</v>
          </cell>
          <cell r="AJ141" t="str">
            <v xml:space="preserve">  -----------------------</v>
          </cell>
          <cell r="AK141" t="str">
            <v xml:space="preserve">  -----------------------</v>
          </cell>
          <cell r="AL141" t="str">
            <v xml:space="preserve">  -----------------------</v>
          </cell>
          <cell r="AM141" t="str">
            <v xml:space="preserve">  -----------------------</v>
          </cell>
        </row>
        <row r="142">
          <cell r="C142">
            <v>7333.26</v>
          </cell>
          <cell r="D142">
            <v>2604.71</v>
          </cell>
          <cell r="E142">
            <v>1166.6500000000001</v>
          </cell>
          <cell r="F142">
            <v>0</v>
          </cell>
          <cell r="G142">
            <v>578.32000000000005</v>
          </cell>
          <cell r="H142">
            <v>3734.02</v>
          </cell>
          <cell r="I142">
            <v>0</v>
          </cell>
          <cell r="J142">
            <v>6603.04</v>
          </cell>
          <cell r="K142">
            <v>0</v>
          </cell>
          <cell r="L142">
            <v>0</v>
          </cell>
          <cell r="M142">
            <v>22020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1911.98</v>
          </cell>
          <cell r="T142">
            <v>51.89</v>
          </cell>
          <cell r="U142">
            <v>1911.98</v>
          </cell>
          <cell r="V142">
            <v>465.02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2428.89</v>
          </cell>
          <cell r="AI142">
            <v>19591.11</v>
          </cell>
          <cell r="AJ142">
            <v>317.88</v>
          </cell>
          <cell r="AK142">
            <v>968.38</v>
          </cell>
          <cell r="AL142">
            <v>1074.68</v>
          </cell>
          <cell r="AM142">
            <v>363.3</v>
          </cell>
        </row>
        <row r="144">
          <cell r="A144" t="str">
            <v>Departamento 4303 SECT FRENTE JUVENIL REVOLUCIONARIO</v>
          </cell>
        </row>
        <row r="145">
          <cell r="A145" t="str">
            <v>00963</v>
          </cell>
          <cell r="B145" t="str">
            <v>MARTINEZ GONZALEZ REGINA</v>
          </cell>
          <cell r="C145">
            <v>12000</v>
          </cell>
          <cell r="D145">
            <v>0</v>
          </cell>
          <cell r="E145">
            <v>1400</v>
          </cell>
          <cell r="F145">
            <v>0</v>
          </cell>
          <cell r="G145">
            <v>0</v>
          </cell>
          <cell r="H145">
            <v>0</v>
          </cell>
          <cell r="I145">
            <v>1000</v>
          </cell>
          <cell r="J145">
            <v>8000</v>
          </cell>
          <cell r="K145">
            <v>0</v>
          </cell>
          <cell r="L145">
            <v>0</v>
          </cell>
          <cell r="M145">
            <v>21400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2625.96</v>
          </cell>
          <cell r="T145">
            <v>0</v>
          </cell>
          <cell r="U145">
            <v>2625.96</v>
          </cell>
          <cell r="V145">
            <v>522.22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3148.18</v>
          </cell>
          <cell r="AI145">
            <v>18251.82</v>
          </cell>
          <cell r="AJ145">
            <v>353.98</v>
          </cell>
          <cell r="AK145">
            <v>1078.3</v>
          </cell>
          <cell r="AL145">
            <v>1133.42</v>
          </cell>
          <cell r="AM145">
            <v>404.54</v>
          </cell>
        </row>
        <row r="146">
          <cell r="A146" t="str">
            <v>00979</v>
          </cell>
          <cell r="B146" t="str">
            <v>SANCHEZ MARTINEZ YAMILET</v>
          </cell>
          <cell r="C146">
            <v>0</v>
          </cell>
          <cell r="D146">
            <v>103.17</v>
          </cell>
          <cell r="E146">
            <v>0</v>
          </cell>
          <cell r="F146">
            <v>0</v>
          </cell>
          <cell r="G146">
            <v>0</v>
          </cell>
          <cell r="H146">
            <v>2666.67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2769.84</v>
          </cell>
          <cell r="N146">
            <v>0</v>
          </cell>
          <cell r="O146">
            <v>0</v>
          </cell>
          <cell r="P146">
            <v>0</v>
          </cell>
          <cell r="Q146">
            <v>-200.83</v>
          </cell>
          <cell r="R146">
            <v>-198.85</v>
          </cell>
          <cell r="S146">
            <v>1.98</v>
          </cell>
          <cell r="T146">
            <v>0</v>
          </cell>
          <cell r="U146">
            <v>0</v>
          </cell>
          <cell r="V146">
            <v>227.31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28.46</v>
          </cell>
          <cell r="AI146">
            <v>2741.38</v>
          </cell>
          <cell r="AJ146">
            <v>155.66999999999999</v>
          </cell>
          <cell r="AK146">
            <v>474.21</v>
          </cell>
          <cell r="AL146">
            <v>532</v>
          </cell>
          <cell r="AM146">
            <v>177.91</v>
          </cell>
        </row>
        <row r="147">
          <cell r="A147" t="str">
            <v>Total Depto</v>
          </cell>
          <cell r="C147" t="str">
            <v xml:space="preserve">  -----------------------</v>
          </cell>
          <cell r="D147" t="str">
            <v xml:space="preserve">  -----------------------</v>
          </cell>
          <cell r="E147" t="str">
            <v xml:space="preserve">  -----------------------</v>
          </cell>
          <cell r="F147" t="str">
            <v xml:space="preserve">  -----------------------</v>
          </cell>
          <cell r="G147" t="str">
            <v xml:space="preserve">  -----------------------</v>
          </cell>
          <cell r="H147" t="str">
            <v xml:space="preserve">  -----------------------</v>
          </cell>
          <cell r="I147" t="str">
            <v xml:space="preserve">  -----------------------</v>
          </cell>
          <cell r="J147" t="str">
            <v xml:space="preserve">  -----------------------</v>
          </cell>
          <cell r="K147" t="str">
            <v xml:space="preserve">  -----------------------</v>
          </cell>
          <cell r="L147" t="str">
            <v xml:space="preserve">  -----------------------</v>
          </cell>
          <cell r="M147" t="str">
            <v xml:space="preserve">  -----------------------</v>
          </cell>
          <cell r="N147" t="str">
            <v xml:space="preserve">  -----------------------</v>
          </cell>
          <cell r="O147" t="str">
            <v xml:space="preserve">  -----------------------</v>
          </cell>
          <cell r="P147" t="str">
            <v xml:space="preserve">  -----------------------</v>
          </cell>
          <cell r="Q147" t="str">
            <v xml:space="preserve">  -----------------------</v>
          </cell>
          <cell r="R147" t="str">
            <v xml:space="preserve">  -----------------------</v>
          </cell>
          <cell r="S147" t="str">
            <v xml:space="preserve">  -----------------------</v>
          </cell>
          <cell r="T147" t="str">
            <v xml:space="preserve">  -----------------------</v>
          </cell>
          <cell r="U147" t="str">
            <v xml:space="preserve">  -----------------------</v>
          </cell>
          <cell r="V147" t="str">
            <v xml:space="preserve">  -----------------------</v>
          </cell>
          <cell r="W147" t="str">
            <v xml:space="preserve">  -----------------------</v>
          </cell>
          <cell r="X147" t="str">
            <v xml:space="preserve">  -----------------------</v>
          </cell>
          <cell r="Y147" t="str">
            <v xml:space="preserve">  -----------------------</v>
          </cell>
          <cell r="Z147" t="str">
            <v xml:space="preserve">  -----------------------</v>
          </cell>
          <cell r="AA147" t="str">
            <v xml:space="preserve">  -----------------------</v>
          </cell>
          <cell r="AB147" t="str">
            <v xml:space="preserve">  -----------------------</v>
          </cell>
          <cell r="AC147" t="str">
            <v xml:space="preserve">  -----------------------</v>
          </cell>
          <cell r="AD147" t="str">
            <v xml:space="preserve">  -----------------------</v>
          </cell>
          <cell r="AE147" t="str">
            <v xml:space="preserve">  -----------------------</v>
          </cell>
          <cell r="AF147" t="str">
            <v xml:space="preserve">  -----------------------</v>
          </cell>
          <cell r="AG147" t="str">
            <v xml:space="preserve">  -----------------------</v>
          </cell>
          <cell r="AH147" t="str">
            <v xml:space="preserve">  -----------------------</v>
          </cell>
          <cell r="AI147" t="str">
            <v xml:space="preserve">  -----------------------</v>
          </cell>
          <cell r="AJ147" t="str">
            <v xml:space="preserve">  -----------------------</v>
          </cell>
          <cell r="AK147" t="str">
            <v xml:space="preserve">  -----------------------</v>
          </cell>
          <cell r="AL147" t="str">
            <v xml:space="preserve">  -----------------------</v>
          </cell>
          <cell r="AM147" t="str">
            <v xml:space="preserve">  -----------------------</v>
          </cell>
        </row>
        <row r="148">
          <cell r="C148">
            <v>12000</v>
          </cell>
          <cell r="D148">
            <v>103.17</v>
          </cell>
          <cell r="E148">
            <v>1400</v>
          </cell>
          <cell r="F148">
            <v>0</v>
          </cell>
          <cell r="G148">
            <v>0</v>
          </cell>
          <cell r="H148">
            <v>2666.67</v>
          </cell>
          <cell r="I148">
            <v>1000</v>
          </cell>
          <cell r="J148">
            <v>8000</v>
          </cell>
          <cell r="K148">
            <v>0</v>
          </cell>
          <cell r="L148">
            <v>0</v>
          </cell>
          <cell r="M148">
            <v>24169.84</v>
          </cell>
          <cell r="N148">
            <v>0</v>
          </cell>
          <cell r="O148">
            <v>0</v>
          </cell>
          <cell r="P148">
            <v>0</v>
          </cell>
          <cell r="Q148">
            <v>-200.83</v>
          </cell>
          <cell r="R148">
            <v>-198.85</v>
          </cell>
          <cell r="S148">
            <v>2627.94</v>
          </cell>
          <cell r="T148">
            <v>0</v>
          </cell>
          <cell r="U148">
            <v>2625.96</v>
          </cell>
          <cell r="V148">
            <v>749.53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3176.64</v>
          </cell>
          <cell r="AI148">
            <v>20993.200000000001</v>
          </cell>
          <cell r="AJ148">
            <v>509.65</v>
          </cell>
          <cell r="AK148">
            <v>1552.51</v>
          </cell>
          <cell r="AL148">
            <v>1665.42</v>
          </cell>
          <cell r="AM148">
            <v>582.45000000000005</v>
          </cell>
        </row>
        <row r="150">
          <cell r="A150" t="str">
            <v>Departamento 4501 ORG CNC</v>
          </cell>
        </row>
        <row r="151">
          <cell r="A151" t="str">
            <v>00871</v>
          </cell>
          <cell r="B151" t="str">
            <v>GONZALEZ VIZCAINO MARIA LUCIA</v>
          </cell>
          <cell r="C151">
            <v>9999.9</v>
          </cell>
          <cell r="D151">
            <v>0</v>
          </cell>
          <cell r="E151">
            <v>1166.6500000000001</v>
          </cell>
          <cell r="F151">
            <v>0</v>
          </cell>
          <cell r="G151">
            <v>0</v>
          </cell>
          <cell r="H151">
            <v>0</v>
          </cell>
          <cell r="I151">
            <v>1000</v>
          </cell>
          <cell r="J151">
            <v>1110.8399999999999</v>
          </cell>
          <cell r="K151">
            <v>0</v>
          </cell>
          <cell r="L151">
            <v>0</v>
          </cell>
          <cell r="M151">
            <v>12277.39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902.54</v>
          </cell>
          <cell r="T151">
            <v>0</v>
          </cell>
          <cell r="U151">
            <v>902.54</v>
          </cell>
          <cell r="V151">
            <v>312.56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1215.0999999999999</v>
          </cell>
          <cell r="AI151">
            <v>11062.29</v>
          </cell>
          <cell r="AJ151">
            <v>221.78</v>
          </cell>
          <cell r="AK151">
            <v>618.67999999999995</v>
          </cell>
          <cell r="AL151">
            <v>918.12</v>
          </cell>
          <cell r="AM151">
            <v>253.46</v>
          </cell>
        </row>
        <row r="152">
          <cell r="A152" t="str">
            <v>Total Depto</v>
          </cell>
          <cell r="C152" t="str">
            <v xml:space="preserve">  -----------------------</v>
          </cell>
          <cell r="D152" t="str">
            <v xml:space="preserve">  -----------------------</v>
          </cell>
          <cell r="E152" t="str">
            <v xml:space="preserve">  -----------------------</v>
          </cell>
          <cell r="F152" t="str">
            <v xml:space="preserve">  -----------------------</v>
          </cell>
          <cell r="G152" t="str">
            <v xml:space="preserve">  -----------------------</v>
          </cell>
          <cell r="H152" t="str">
            <v xml:space="preserve">  -----------------------</v>
          </cell>
          <cell r="I152" t="str">
            <v xml:space="preserve">  -----------------------</v>
          </cell>
          <cell r="J152" t="str">
            <v xml:space="preserve">  -----------------------</v>
          </cell>
          <cell r="K152" t="str">
            <v xml:space="preserve">  -----------------------</v>
          </cell>
          <cell r="L152" t="str">
            <v xml:space="preserve">  -----------------------</v>
          </cell>
          <cell r="M152" t="str">
            <v xml:space="preserve">  -----------------------</v>
          </cell>
          <cell r="N152" t="str">
            <v xml:space="preserve">  -----------------------</v>
          </cell>
          <cell r="O152" t="str">
            <v xml:space="preserve">  -----------------------</v>
          </cell>
          <cell r="P152" t="str">
            <v xml:space="preserve">  -----------------------</v>
          </cell>
          <cell r="Q152" t="str">
            <v xml:space="preserve">  -----------------------</v>
          </cell>
          <cell r="R152" t="str">
            <v xml:space="preserve">  -----------------------</v>
          </cell>
          <cell r="S152" t="str">
            <v xml:space="preserve">  -----------------------</v>
          </cell>
          <cell r="T152" t="str">
            <v xml:space="preserve">  -----------------------</v>
          </cell>
          <cell r="U152" t="str">
            <v xml:space="preserve">  -----------------------</v>
          </cell>
          <cell r="V152" t="str">
            <v xml:space="preserve">  -----------------------</v>
          </cell>
          <cell r="W152" t="str">
            <v xml:space="preserve">  -----------------------</v>
          </cell>
          <cell r="X152" t="str">
            <v xml:space="preserve">  -----------------------</v>
          </cell>
          <cell r="Y152" t="str">
            <v xml:space="preserve">  -----------------------</v>
          </cell>
          <cell r="Z152" t="str">
            <v xml:space="preserve">  -----------------------</v>
          </cell>
          <cell r="AA152" t="str">
            <v xml:space="preserve">  -----------------------</v>
          </cell>
          <cell r="AB152" t="str">
            <v xml:space="preserve">  -----------------------</v>
          </cell>
          <cell r="AC152" t="str">
            <v xml:space="preserve">  -----------------------</v>
          </cell>
          <cell r="AD152" t="str">
            <v xml:space="preserve">  -----------------------</v>
          </cell>
          <cell r="AE152" t="str">
            <v xml:space="preserve">  -----------------------</v>
          </cell>
          <cell r="AF152" t="str">
            <v xml:space="preserve">  -----------------------</v>
          </cell>
          <cell r="AG152" t="str">
            <v xml:space="preserve">  -----------------------</v>
          </cell>
          <cell r="AH152" t="str">
            <v xml:space="preserve">  -----------------------</v>
          </cell>
          <cell r="AI152" t="str">
            <v xml:space="preserve">  -----------------------</v>
          </cell>
          <cell r="AJ152" t="str">
            <v xml:space="preserve">  -----------------------</v>
          </cell>
          <cell r="AK152" t="str">
            <v xml:space="preserve">  -----------------------</v>
          </cell>
          <cell r="AL152" t="str">
            <v xml:space="preserve">  -----------------------</v>
          </cell>
          <cell r="AM152" t="str">
            <v xml:space="preserve">  -----------------------</v>
          </cell>
        </row>
        <row r="153">
          <cell r="C153">
            <v>9999.9</v>
          </cell>
          <cell r="D153">
            <v>0</v>
          </cell>
          <cell r="E153">
            <v>1166.6500000000001</v>
          </cell>
          <cell r="F153">
            <v>0</v>
          </cell>
          <cell r="G153">
            <v>0</v>
          </cell>
          <cell r="H153">
            <v>0</v>
          </cell>
          <cell r="I153">
            <v>1000</v>
          </cell>
          <cell r="J153">
            <v>1110.8399999999999</v>
          </cell>
          <cell r="K153">
            <v>0</v>
          </cell>
          <cell r="L153">
            <v>0</v>
          </cell>
          <cell r="M153">
            <v>12277.39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902.54</v>
          </cell>
          <cell r="T153">
            <v>0</v>
          </cell>
          <cell r="U153">
            <v>902.54</v>
          </cell>
          <cell r="V153">
            <v>312.56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1215.0999999999999</v>
          </cell>
          <cell r="AI153">
            <v>11062.29</v>
          </cell>
          <cell r="AJ153">
            <v>221.78</v>
          </cell>
          <cell r="AK153">
            <v>618.67999999999995</v>
          </cell>
          <cell r="AL153">
            <v>918.12</v>
          </cell>
          <cell r="AM153">
            <v>253.46</v>
          </cell>
        </row>
        <row r="155">
          <cell r="A155" t="str">
            <v>Departamento 4712 COM MUN ZAPOPAN</v>
          </cell>
        </row>
        <row r="156">
          <cell r="A156" t="str">
            <v>00975</v>
          </cell>
          <cell r="B156" t="str">
            <v>RAMIREZ ROSAS JORGE EDUARDO</v>
          </cell>
          <cell r="C156">
            <v>7470</v>
          </cell>
          <cell r="D156">
            <v>0</v>
          </cell>
          <cell r="E156">
            <v>871.5</v>
          </cell>
          <cell r="F156">
            <v>0</v>
          </cell>
          <cell r="G156">
            <v>0</v>
          </cell>
          <cell r="H156">
            <v>0</v>
          </cell>
          <cell r="I156">
            <v>1000</v>
          </cell>
          <cell r="J156">
            <v>1424.84</v>
          </cell>
          <cell r="K156">
            <v>0</v>
          </cell>
          <cell r="L156">
            <v>0</v>
          </cell>
          <cell r="M156">
            <v>9766.34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654.84</v>
          </cell>
          <cell r="T156">
            <v>0</v>
          </cell>
          <cell r="U156">
            <v>654.84</v>
          </cell>
          <cell r="V156">
            <v>240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894.84</v>
          </cell>
          <cell r="AI156">
            <v>8871.5</v>
          </cell>
          <cell r="AJ156">
            <v>176</v>
          </cell>
          <cell r="AK156">
            <v>478.3</v>
          </cell>
          <cell r="AL156">
            <v>843.58</v>
          </cell>
          <cell r="AM156">
            <v>201.14</v>
          </cell>
        </row>
        <row r="157">
          <cell r="A157" t="str">
            <v>00976</v>
          </cell>
          <cell r="B157" t="str">
            <v>REYES LEON MARGARITA</v>
          </cell>
          <cell r="C157">
            <v>7470</v>
          </cell>
          <cell r="D157">
            <v>0</v>
          </cell>
          <cell r="E157">
            <v>871.5</v>
          </cell>
          <cell r="F157">
            <v>0</v>
          </cell>
          <cell r="G157">
            <v>0</v>
          </cell>
          <cell r="H157">
            <v>0</v>
          </cell>
          <cell r="I157">
            <v>1000</v>
          </cell>
          <cell r="J157">
            <v>1424.84</v>
          </cell>
          <cell r="K157">
            <v>0</v>
          </cell>
          <cell r="L157">
            <v>0</v>
          </cell>
          <cell r="M157">
            <v>9766.34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654.84</v>
          </cell>
          <cell r="T157">
            <v>0</v>
          </cell>
          <cell r="U157">
            <v>654.84</v>
          </cell>
          <cell r="V157">
            <v>240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894.84</v>
          </cell>
          <cell r="AI157">
            <v>8871.5</v>
          </cell>
          <cell r="AJ157">
            <v>176</v>
          </cell>
          <cell r="AK157">
            <v>478.3</v>
          </cell>
          <cell r="AL157">
            <v>843.58</v>
          </cell>
          <cell r="AM157">
            <v>201.14</v>
          </cell>
        </row>
        <row r="158">
          <cell r="A158" t="str">
            <v>Total Depto</v>
          </cell>
          <cell r="C158" t="str">
            <v xml:space="preserve">  -----------------------</v>
          </cell>
          <cell r="D158" t="str">
            <v xml:space="preserve">  -----------------------</v>
          </cell>
          <cell r="E158" t="str">
            <v xml:space="preserve">  -----------------------</v>
          </cell>
          <cell r="F158" t="str">
            <v xml:space="preserve">  -----------------------</v>
          </cell>
          <cell r="G158" t="str">
            <v xml:space="preserve">  -----------------------</v>
          </cell>
          <cell r="H158" t="str">
            <v xml:space="preserve">  -----------------------</v>
          </cell>
          <cell r="I158" t="str">
            <v xml:space="preserve">  -----------------------</v>
          </cell>
          <cell r="J158" t="str">
            <v xml:space="preserve">  -----------------------</v>
          </cell>
          <cell r="K158" t="str">
            <v xml:space="preserve">  -----------------------</v>
          </cell>
          <cell r="L158" t="str">
            <v xml:space="preserve">  -----------------------</v>
          </cell>
          <cell r="M158" t="str">
            <v xml:space="preserve">  -----------------------</v>
          </cell>
          <cell r="N158" t="str">
            <v xml:space="preserve">  -----------------------</v>
          </cell>
          <cell r="O158" t="str">
            <v xml:space="preserve">  -----------------------</v>
          </cell>
          <cell r="P158" t="str">
            <v xml:space="preserve">  -----------------------</v>
          </cell>
          <cell r="Q158" t="str">
            <v xml:space="preserve">  -----------------------</v>
          </cell>
          <cell r="R158" t="str">
            <v xml:space="preserve">  -----------------------</v>
          </cell>
          <cell r="S158" t="str">
            <v xml:space="preserve">  -----------------------</v>
          </cell>
          <cell r="T158" t="str">
            <v xml:space="preserve">  -----------------------</v>
          </cell>
          <cell r="U158" t="str">
            <v xml:space="preserve">  -----------------------</v>
          </cell>
          <cell r="V158" t="str">
            <v xml:space="preserve">  -----------------------</v>
          </cell>
          <cell r="W158" t="str">
            <v xml:space="preserve">  -----------------------</v>
          </cell>
          <cell r="X158" t="str">
            <v xml:space="preserve">  -----------------------</v>
          </cell>
          <cell r="Y158" t="str">
            <v xml:space="preserve">  -----------------------</v>
          </cell>
          <cell r="Z158" t="str">
            <v xml:space="preserve">  -----------------------</v>
          </cell>
          <cell r="AA158" t="str">
            <v xml:space="preserve">  -----------------------</v>
          </cell>
          <cell r="AB158" t="str">
            <v xml:space="preserve">  -----------------------</v>
          </cell>
          <cell r="AC158" t="str">
            <v xml:space="preserve">  -----------------------</v>
          </cell>
          <cell r="AD158" t="str">
            <v xml:space="preserve">  -----------------------</v>
          </cell>
          <cell r="AE158" t="str">
            <v xml:space="preserve">  -----------------------</v>
          </cell>
          <cell r="AF158" t="str">
            <v xml:space="preserve">  -----------------------</v>
          </cell>
          <cell r="AG158" t="str">
            <v xml:space="preserve">  -----------------------</v>
          </cell>
          <cell r="AH158" t="str">
            <v xml:space="preserve">  -----------------------</v>
          </cell>
          <cell r="AI158" t="str">
            <v xml:space="preserve">  -----------------------</v>
          </cell>
          <cell r="AJ158" t="str">
            <v xml:space="preserve">  -----------------------</v>
          </cell>
          <cell r="AK158" t="str">
            <v xml:space="preserve">  -----------------------</v>
          </cell>
          <cell r="AL158" t="str">
            <v xml:space="preserve">  -----------------------</v>
          </cell>
          <cell r="AM158" t="str">
            <v xml:space="preserve">  -----------------------</v>
          </cell>
        </row>
        <row r="159">
          <cell r="C159">
            <v>14940</v>
          </cell>
          <cell r="D159">
            <v>0</v>
          </cell>
          <cell r="E159">
            <v>1743</v>
          </cell>
          <cell r="F159">
            <v>0</v>
          </cell>
          <cell r="G159">
            <v>0</v>
          </cell>
          <cell r="H159">
            <v>0</v>
          </cell>
          <cell r="I159">
            <v>2000</v>
          </cell>
          <cell r="J159">
            <v>2849.68</v>
          </cell>
          <cell r="K159">
            <v>0</v>
          </cell>
          <cell r="L159">
            <v>0</v>
          </cell>
          <cell r="M159">
            <v>19532.68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1309.68</v>
          </cell>
          <cell r="T159">
            <v>0</v>
          </cell>
          <cell r="U159">
            <v>1309.68</v>
          </cell>
          <cell r="V159">
            <v>480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1789.68</v>
          </cell>
          <cell r="AI159">
            <v>17743</v>
          </cell>
          <cell r="AJ159">
            <v>352</v>
          </cell>
          <cell r="AK159">
            <v>956.6</v>
          </cell>
          <cell r="AL159">
            <v>1687.16</v>
          </cell>
          <cell r="AM159">
            <v>402.28</v>
          </cell>
        </row>
        <row r="161">
          <cell r="A161" t="str">
            <v>Departamento 4741 COM MUN GUADALAJARA</v>
          </cell>
        </row>
        <row r="162">
          <cell r="A162" t="str">
            <v>00880</v>
          </cell>
          <cell r="B162" t="str">
            <v>MACIAS LOPEZ ROBERTO</v>
          </cell>
          <cell r="C162">
            <v>7467.9</v>
          </cell>
          <cell r="D162">
            <v>0</v>
          </cell>
          <cell r="E162">
            <v>871.25</v>
          </cell>
          <cell r="F162">
            <v>0</v>
          </cell>
          <cell r="G162">
            <v>0</v>
          </cell>
          <cell r="H162">
            <v>0</v>
          </cell>
          <cell r="I162">
            <v>1000</v>
          </cell>
          <cell r="J162">
            <v>0</v>
          </cell>
          <cell r="K162">
            <v>0</v>
          </cell>
          <cell r="L162">
            <v>0</v>
          </cell>
          <cell r="M162">
            <v>8339.15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499.58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8339.15</v>
          </cell>
          <cell r="AJ162">
            <v>205.06</v>
          </cell>
          <cell r="AK162">
            <v>493.28</v>
          </cell>
          <cell r="AL162">
            <v>869.5</v>
          </cell>
          <cell r="AM162">
            <v>172.68</v>
          </cell>
        </row>
        <row r="163">
          <cell r="A163" t="str">
            <v>00960</v>
          </cell>
          <cell r="B163" t="str">
            <v>TORRES DE LA ROSA MARIA GUADALUPE</v>
          </cell>
          <cell r="C163">
            <v>9000</v>
          </cell>
          <cell r="D163">
            <v>0</v>
          </cell>
          <cell r="E163">
            <v>1050</v>
          </cell>
          <cell r="F163">
            <v>0</v>
          </cell>
          <cell r="G163">
            <v>0</v>
          </cell>
          <cell r="H163">
            <v>0</v>
          </cell>
          <cell r="I163">
            <v>1000</v>
          </cell>
          <cell r="J163">
            <v>6000</v>
          </cell>
          <cell r="K163">
            <v>0</v>
          </cell>
          <cell r="L163">
            <v>0</v>
          </cell>
          <cell r="M163">
            <v>16050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1567.72</v>
          </cell>
          <cell r="T163">
            <v>0</v>
          </cell>
          <cell r="U163">
            <v>1567.72</v>
          </cell>
          <cell r="V163">
            <v>416.18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1983.9</v>
          </cell>
          <cell r="AI163">
            <v>14066.1</v>
          </cell>
          <cell r="AJ163">
            <v>287.10000000000002</v>
          </cell>
          <cell r="AK163">
            <v>874.6</v>
          </cell>
          <cell r="AL163">
            <v>1024.52</v>
          </cell>
          <cell r="AM163">
            <v>328.12</v>
          </cell>
        </row>
        <row r="164">
          <cell r="A164" t="str">
            <v>00980</v>
          </cell>
          <cell r="B164" t="str">
            <v>TORRES CAMPOS MARTHA YOLANDA</v>
          </cell>
          <cell r="C164">
            <v>7467.9</v>
          </cell>
          <cell r="D164">
            <v>0</v>
          </cell>
          <cell r="E164">
            <v>871.25</v>
          </cell>
          <cell r="F164">
            <v>0</v>
          </cell>
          <cell r="G164">
            <v>0</v>
          </cell>
          <cell r="H164">
            <v>0</v>
          </cell>
          <cell r="I164">
            <v>1000</v>
          </cell>
          <cell r="J164">
            <v>0</v>
          </cell>
          <cell r="K164">
            <v>0</v>
          </cell>
          <cell r="L164">
            <v>0</v>
          </cell>
          <cell r="M164">
            <v>8339.15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499.58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8339.15</v>
          </cell>
          <cell r="AJ164">
            <v>205.06</v>
          </cell>
          <cell r="AK164">
            <v>493.28</v>
          </cell>
          <cell r="AL164">
            <v>869.5</v>
          </cell>
          <cell r="AM164">
            <v>172.68</v>
          </cell>
        </row>
        <row r="165">
          <cell r="A165" t="str">
            <v>00981</v>
          </cell>
          <cell r="B165" t="str">
            <v>GONZALEZ GONZALEZ NOE</v>
          </cell>
          <cell r="C165">
            <v>7467.9</v>
          </cell>
          <cell r="D165">
            <v>0</v>
          </cell>
          <cell r="E165">
            <v>871.25</v>
          </cell>
          <cell r="F165">
            <v>0</v>
          </cell>
          <cell r="G165">
            <v>0</v>
          </cell>
          <cell r="H165">
            <v>0</v>
          </cell>
          <cell r="I165">
            <v>1000</v>
          </cell>
          <cell r="J165">
            <v>0</v>
          </cell>
          <cell r="K165">
            <v>0</v>
          </cell>
          <cell r="L165">
            <v>0</v>
          </cell>
          <cell r="M165">
            <v>8339.15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499.58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8339.15</v>
          </cell>
          <cell r="AJ165">
            <v>205.06</v>
          </cell>
          <cell r="AK165">
            <v>493.28</v>
          </cell>
          <cell r="AL165">
            <v>869.5</v>
          </cell>
          <cell r="AM165">
            <v>172.68</v>
          </cell>
        </row>
        <row r="166">
          <cell r="A166" t="str">
            <v>Total Depto</v>
          </cell>
          <cell r="C166" t="str">
            <v xml:space="preserve">  -----------------------</v>
          </cell>
          <cell r="D166" t="str">
            <v xml:space="preserve">  -----------------------</v>
          </cell>
          <cell r="E166" t="str">
            <v xml:space="preserve">  -----------------------</v>
          </cell>
          <cell r="F166" t="str">
            <v xml:space="preserve">  -----------------------</v>
          </cell>
          <cell r="G166" t="str">
            <v xml:space="preserve">  -----------------------</v>
          </cell>
          <cell r="H166" t="str">
            <v xml:space="preserve">  -----------------------</v>
          </cell>
          <cell r="I166" t="str">
            <v xml:space="preserve">  -----------------------</v>
          </cell>
          <cell r="J166" t="str">
            <v xml:space="preserve">  -----------------------</v>
          </cell>
          <cell r="K166" t="str">
            <v xml:space="preserve">  -----------------------</v>
          </cell>
          <cell r="L166" t="str">
            <v xml:space="preserve">  -----------------------</v>
          </cell>
          <cell r="M166" t="str">
            <v xml:space="preserve">  -----------------------</v>
          </cell>
          <cell r="N166" t="str">
            <v xml:space="preserve">  -----------------------</v>
          </cell>
          <cell r="O166" t="str">
            <v xml:space="preserve">  -----------------------</v>
          </cell>
          <cell r="P166" t="str">
            <v xml:space="preserve">  -----------------------</v>
          </cell>
          <cell r="Q166" t="str">
            <v xml:space="preserve">  -----------------------</v>
          </cell>
          <cell r="R166" t="str">
            <v xml:space="preserve">  -----------------------</v>
          </cell>
          <cell r="S166" t="str">
            <v xml:space="preserve">  -----------------------</v>
          </cell>
          <cell r="T166" t="str">
            <v xml:space="preserve">  -----------------------</v>
          </cell>
          <cell r="U166" t="str">
            <v xml:space="preserve">  -----------------------</v>
          </cell>
          <cell r="V166" t="str">
            <v xml:space="preserve">  -----------------------</v>
          </cell>
          <cell r="W166" t="str">
            <v xml:space="preserve">  -----------------------</v>
          </cell>
          <cell r="X166" t="str">
            <v xml:space="preserve">  -----------------------</v>
          </cell>
          <cell r="Y166" t="str">
            <v xml:space="preserve">  -----------------------</v>
          </cell>
          <cell r="Z166" t="str">
            <v xml:space="preserve">  -----------------------</v>
          </cell>
          <cell r="AA166" t="str">
            <v xml:space="preserve">  -----------------------</v>
          </cell>
          <cell r="AB166" t="str">
            <v xml:space="preserve">  -----------------------</v>
          </cell>
          <cell r="AC166" t="str">
            <v xml:space="preserve">  -----------------------</v>
          </cell>
          <cell r="AD166" t="str">
            <v xml:space="preserve">  -----------------------</v>
          </cell>
          <cell r="AE166" t="str">
            <v xml:space="preserve">  -----------------------</v>
          </cell>
          <cell r="AF166" t="str">
            <v xml:space="preserve">  -----------------------</v>
          </cell>
          <cell r="AG166" t="str">
            <v xml:space="preserve">  -----------------------</v>
          </cell>
          <cell r="AH166" t="str">
            <v xml:space="preserve">  -----------------------</v>
          </cell>
          <cell r="AI166" t="str">
            <v xml:space="preserve">  -----------------------</v>
          </cell>
          <cell r="AJ166" t="str">
            <v xml:space="preserve">  -----------------------</v>
          </cell>
          <cell r="AK166" t="str">
            <v xml:space="preserve">  -----------------------</v>
          </cell>
          <cell r="AL166" t="str">
            <v xml:space="preserve">  -----------------------</v>
          </cell>
          <cell r="AM166" t="str">
            <v xml:space="preserve">  -----------------------</v>
          </cell>
        </row>
        <row r="167">
          <cell r="C167">
            <v>31403.7</v>
          </cell>
          <cell r="D167">
            <v>0</v>
          </cell>
          <cell r="E167">
            <v>3663.75</v>
          </cell>
          <cell r="F167">
            <v>0</v>
          </cell>
          <cell r="G167">
            <v>0</v>
          </cell>
          <cell r="H167">
            <v>0</v>
          </cell>
          <cell r="I167">
            <v>4000</v>
          </cell>
          <cell r="J167">
            <v>6000</v>
          </cell>
          <cell r="K167">
            <v>0</v>
          </cell>
          <cell r="L167">
            <v>0</v>
          </cell>
          <cell r="M167">
            <v>41067.449999999997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3066.46</v>
          </cell>
          <cell r="T167">
            <v>0</v>
          </cell>
          <cell r="U167">
            <v>1567.72</v>
          </cell>
          <cell r="V167">
            <v>416.18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1983.9</v>
          </cell>
          <cell r="AI167">
            <v>39083.550000000003</v>
          </cell>
          <cell r="AJ167">
            <v>902.28</v>
          </cell>
          <cell r="AK167">
            <v>2354.44</v>
          </cell>
          <cell r="AL167">
            <v>3633.02</v>
          </cell>
          <cell r="AM167">
            <v>846.16</v>
          </cell>
        </row>
        <row r="169">
          <cell r="A169" t="str">
            <v>Departamento 4794 COM MUN TEPATITLAN DE MORELOS</v>
          </cell>
        </row>
        <row r="170">
          <cell r="A170" t="str">
            <v>00279</v>
          </cell>
          <cell r="B170" t="str">
            <v>BRAVO GARCIA ANDREA NALLELY</v>
          </cell>
          <cell r="C170">
            <v>7467.9</v>
          </cell>
          <cell r="D170">
            <v>0</v>
          </cell>
          <cell r="E170">
            <v>871.25</v>
          </cell>
          <cell r="F170">
            <v>0</v>
          </cell>
          <cell r="G170">
            <v>0</v>
          </cell>
          <cell r="H170">
            <v>0</v>
          </cell>
          <cell r="I170">
            <v>1000</v>
          </cell>
          <cell r="J170">
            <v>0</v>
          </cell>
          <cell r="K170">
            <v>0</v>
          </cell>
          <cell r="L170">
            <v>0</v>
          </cell>
          <cell r="M170">
            <v>8339.15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499.58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8339.15</v>
          </cell>
          <cell r="AJ170">
            <v>205.06</v>
          </cell>
          <cell r="AK170">
            <v>493.28</v>
          </cell>
          <cell r="AL170">
            <v>869.5</v>
          </cell>
          <cell r="AM170">
            <v>172.68</v>
          </cell>
        </row>
        <row r="171">
          <cell r="A171" t="str">
            <v>Total Depto</v>
          </cell>
          <cell r="C171" t="str">
            <v xml:space="preserve">  -----------------------</v>
          </cell>
          <cell r="D171" t="str">
            <v xml:space="preserve">  -----------------------</v>
          </cell>
          <cell r="E171" t="str">
            <v xml:space="preserve">  -----------------------</v>
          </cell>
          <cell r="F171" t="str">
            <v xml:space="preserve">  -----------------------</v>
          </cell>
          <cell r="G171" t="str">
            <v xml:space="preserve">  -----------------------</v>
          </cell>
          <cell r="H171" t="str">
            <v xml:space="preserve">  -----------------------</v>
          </cell>
          <cell r="I171" t="str">
            <v xml:space="preserve">  -----------------------</v>
          </cell>
          <cell r="J171" t="str">
            <v xml:space="preserve">  -----------------------</v>
          </cell>
          <cell r="K171" t="str">
            <v xml:space="preserve">  -----------------------</v>
          </cell>
          <cell r="L171" t="str">
            <v xml:space="preserve">  -----------------------</v>
          </cell>
          <cell r="M171" t="str">
            <v xml:space="preserve">  -----------------------</v>
          </cell>
          <cell r="N171" t="str">
            <v xml:space="preserve">  -----------------------</v>
          </cell>
          <cell r="O171" t="str">
            <v xml:space="preserve">  -----------------------</v>
          </cell>
          <cell r="P171" t="str">
            <v xml:space="preserve">  -----------------------</v>
          </cell>
          <cell r="Q171" t="str">
            <v xml:space="preserve">  -----------------------</v>
          </cell>
          <cell r="R171" t="str">
            <v xml:space="preserve">  -----------------------</v>
          </cell>
          <cell r="S171" t="str">
            <v xml:space="preserve">  -----------------------</v>
          </cell>
          <cell r="T171" t="str">
            <v xml:space="preserve">  -----------------------</v>
          </cell>
          <cell r="U171" t="str">
            <v xml:space="preserve">  -----------------------</v>
          </cell>
          <cell r="V171" t="str">
            <v xml:space="preserve">  -----------------------</v>
          </cell>
          <cell r="W171" t="str">
            <v xml:space="preserve">  -----------------------</v>
          </cell>
          <cell r="X171" t="str">
            <v xml:space="preserve">  -----------------------</v>
          </cell>
          <cell r="Y171" t="str">
            <v xml:space="preserve">  -----------------------</v>
          </cell>
          <cell r="Z171" t="str">
            <v xml:space="preserve">  -----------------------</v>
          </cell>
          <cell r="AA171" t="str">
            <v xml:space="preserve">  -----------------------</v>
          </cell>
          <cell r="AB171" t="str">
            <v xml:space="preserve">  -----------------------</v>
          </cell>
          <cell r="AC171" t="str">
            <v xml:space="preserve">  -----------------------</v>
          </cell>
          <cell r="AD171" t="str">
            <v xml:space="preserve">  -----------------------</v>
          </cell>
          <cell r="AE171" t="str">
            <v xml:space="preserve">  -----------------------</v>
          </cell>
          <cell r="AF171" t="str">
            <v xml:space="preserve">  -----------------------</v>
          </cell>
          <cell r="AG171" t="str">
            <v xml:space="preserve">  -----------------------</v>
          </cell>
          <cell r="AH171" t="str">
            <v xml:space="preserve">  -----------------------</v>
          </cell>
          <cell r="AI171" t="str">
            <v xml:space="preserve">  -----------------------</v>
          </cell>
          <cell r="AJ171" t="str">
            <v xml:space="preserve">  -----------------------</v>
          </cell>
          <cell r="AK171" t="str">
            <v xml:space="preserve">  -----------------------</v>
          </cell>
          <cell r="AL171" t="str">
            <v xml:space="preserve">  -----------------------</v>
          </cell>
          <cell r="AM171" t="str">
            <v xml:space="preserve">  -----------------------</v>
          </cell>
        </row>
        <row r="172">
          <cell r="C172">
            <v>7467.9</v>
          </cell>
          <cell r="D172">
            <v>0</v>
          </cell>
          <cell r="E172">
            <v>871.25</v>
          </cell>
          <cell r="F172">
            <v>0</v>
          </cell>
          <cell r="G172">
            <v>0</v>
          </cell>
          <cell r="H172">
            <v>0</v>
          </cell>
          <cell r="I172">
            <v>1000</v>
          </cell>
          <cell r="J172">
            <v>0</v>
          </cell>
          <cell r="K172">
            <v>0</v>
          </cell>
          <cell r="L172">
            <v>0</v>
          </cell>
          <cell r="M172">
            <v>8339.15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499.58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8339.15</v>
          </cell>
          <cell r="AJ172">
            <v>205.06</v>
          </cell>
          <cell r="AK172">
            <v>493.28</v>
          </cell>
          <cell r="AL172">
            <v>869.5</v>
          </cell>
          <cell r="AM172">
            <v>172.68</v>
          </cell>
        </row>
        <row r="174">
          <cell r="A174" t="str">
            <v>Departamento 4799 COM MUN TLAQUEPAQUE</v>
          </cell>
        </row>
        <row r="175">
          <cell r="A175" t="str">
            <v>00873</v>
          </cell>
          <cell r="B175" t="str">
            <v>GONZALEZ REAL BLANCA LUCERO</v>
          </cell>
          <cell r="C175">
            <v>7467.9</v>
          </cell>
          <cell r="D175">
            <v>0</v>
          </cell>
          <cell r="E175">
            <v>871.25</v>
          </cell>
          <cell r="F175">
            <v>0</v>
          </cell>
          <cell r="G175">
            <v>0</v>
          </cell>
          <cell r="H175">
            <v>0</v>
          </cell>
          <cell r="I175">
            <v>1000</v>
          </cell>
          <cell r="J175">
            <v>0</v>
          </cell>
          <cell r="K175">
            <v>0</v>
          </cell>
          <cell r="L175">
            <v>0</v>
          </cell>
          <cell r="M175">
            <v>8339.15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499.58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8339.15</v>
          </cell>
          <cell r="AJ175">
            <v>205.06</v>
          </cell>
          <cell r="AK175">
            <v>493.28</v>
          </cell>
          <cell r="AL175">
            <v>869.5</v>
          </cell>
          <cell r="AM175">
            <v>172.68</v>
          </cell>
        </row>
        <row r="176">
          <cell r="A176" t="str">
            <v>Total Depto</v>
          </cell>
          <cell r="C176" t="str">
            <v xml:space="preserve">  -----------------------</v>
          </cell>
          <cell r="D176" t="str">
            <v xml:space="preserve">  -----------------------</v>
          </cell>
          <cell r="E176" t="str">
            <v xml:space="preserve">  -----------------------</v>
          </cell>
          <cell r="F176" t="str">
            <v xml:space="preserve">  -----------------------</v>
          </cell>
          <cell r="G176" t="str">
            <v xml:space="preserve">  -----------------------</v>
          </cell>
          <cell r="H176" t="str">
            <v xml:space="preserve">  -----------------------</v>
          </cell>
          <cell r="I176" t="str">
            <v xml:space="preserve">  -----------------------</v>
          </cell>
          <cell r="J176" t="str">
            <v xml:space="preserve">  -----------------------</v>
          </cell>
          <cell r="K176" t="str">
            <v xml:space="preserve">  -----------------------</v>
          </cell>
          <cell r="L176" t="str">
            <v xml:space="preserve">  -----------------------</v>
          </cell>
          <cell r="M176" t="str">
            <v xml:space="preserve">  -----------------------</v>
          </cell>
          <cell r="N176" t="str">
            <v xml:space="preserve">  -----------------------</v>
          </cell>
          <cell r="O176" t="str">
            <v xml:space="preserve">  -----------------------</v>
          </cell>
          <cell r="P176" t="str">
            <v xml:space="preserve">  -----------------------</v>
          </cell>
          <cell r="Q176" t="str">
            <v xml:space="preserve">  -----------------------</v>
          </cell>
          <cell r="R176" t="str">
            <v xml:space="preserve">  -----------------------</v>
          </cell>
          <cell r="S176" t="str">
            <v xml:space="preserve">  -----------------------</v>
          </cell>
          <cell r="T176" t="str">
            <v xml:space="preserve">  -----------------------</v>
          </cell>
          <cell r="U176" t="str">
            <v xml:space="preserve">  -----------------------</v>
          </cell>
          <cell r="V176" t="str">
            <v xml:space="preserve">  -----------------------</v>
          </cell>
          <cell r="W176" t="str">
            <v xml:space="preserve">  -----------------------</v>
          </cell>
          <cell r="X176" t="str">
            <v xml:space="preserve">  -----------------------</v>
          </cell>
          <cell r="Y176" t="str">
            <v xml:space="preserve">  -----------------------</v>
          </cell>
          <cell r="Z176" t="str">
            <v xml:space="preserve">  -----------------------</v>
          </cell>
          <cell r="AA176" t="str">
            <v xml:space="preserve">  -----------------------</v>
          </cell>
          <cell r="AB176" t="str">
            <v xml:space="preserve">  -----------------------</v>
          </cell>
          <cell r="AC176" t="str">
            <v xml:space="preserve">  -----------------------</v>
          </cell>
          <cell r="AD176" t="str">
            <v xml:space="preserve">  -----------------------</v>
          </cell>
          <cell r="AE176" t="str">
            <v xml:space="preserve">  -----------------------</v>
          </cell>
          <cell r="AF176" t="str">
            <v xml:space="preserve">  -----------------------</v>
          </cell>
          <cell r="AG176" t="str">
            <v xml:space="preserve">  -----------------------</v>
          </cell>
          <cell r="AH176" t="str">
            <v xml:space="preserve">  -----------------------</v>
          </cell>
          <cell r="AI176" t="str">
            <v xml:space="preserve">  -----------------------</v>
          </cell>
          <cell r="AJ176" t="str">
            <v xml:space="preserve">  -----------------------</v>
          </cell>
          <cell r="AK176" t="str">
            <v xml:space="preserve">  -----------------------</v>
          </cell>
          <cell r="AL176" t="str">
            <v xml:space="preserve">  -----------------------</v>
          </cell>
          <cell r="AM176" t="str">
            <v xml:space="preserve">  -----------------------</v>
          </cell>
        </row>
        <row r="177">
          <cell r="C177">
            <v>7467.9</v>
          </cell>
          <cell r="D177">
            <v>0</v>
          </cell>
          <cell r="E177">
            <v>871.25</v>
          </cell>
          <cell r="F177">
            <v>0</v>
          </cell>
          <cell r="G177">
            <v>0</v>
          </cell>
          <cell r="H177">
            <v>0</v>
          </cell>
          <cell r="I177">
            <v>1000</v>
          </cell>
          <cell r="J177">
            <v>0</v>
          </cell>
          <cell r="K177">
            <v>0</v>
          </cell>
          <cell r="L177">
            <v>0</v>
          </cell>
          <cell r="M177">
            <v>8339.15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499.58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8339.15</v>
          </cell>
          <cell r="AJ177">
            <v>205.06</v>
          </cell>
          <cell r="AK177">
            <v>493.28</v>
          </cell>
          <cell r="AL177">
            <v>869.5</v>
          </cell>
          <cell r="AM177">
            <v>172.68</v>
          </cell>
        </row>
        <row r="179">
          <cell r="A179" t="str">
            <v>Departamento 9114 INSTITUTO REYES HEROLES</v>
          </cell>
        </row>
        <row r="180">
          <cell r="A180" t="str">
            <v>00093</v>
          </cell>
          <cell r="B180" t="str">
            <v>HERNANDEZ VIRGEN VERONICA</v>
          </cell>
          <cell r="C180">
            <v>9168</v>
          </cell>
          <cell r="D180">
            <v>0</v>
          </cell>
          <cell r="E180">
            <v>1069.5999999999999</v>
          </cell>
          <cell r="F180">
            <v>0</v>
          </cell>
          <cell r="G180">
            <v>0</v>
          </cell>
          <cell r="H180">
            <v>0</v>
          </cell>
          <cell r="I180">
            <v>1000</v>
          </cell>
          <cell r="J180">
            <v>0</v>
          </cell>
          <cell r="K180">
            <v>0</v>
          </cell>
          <cell r="L180">
            <v>0</v>
          </cell>
          <cell r="M180">
            <v>10237.6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684.56</v>
          </cell>
          <cell r="T180">
            <v>0</v>
          </cell>
          <cell r="U180">
            <v>684.56</v>
          </cell>
          <cell r="V180">
            <v>255.04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939.6</v>
          </cell>
          <cell r="AI180">
            <v>9298</v>
          </cell>
          <cell r="AJ180">
            <v>185.5</v>
          </cell>
          <cell r="AK180">
            <v>504.14</v>
          </cell>
          <cell r="AL180">
            <v>859.06</v>
          </cell>
          <cell r="AM180">
            <v>212</v>
          </cell>
        </row>
        <row r="181">
          <cell r="A181" t="str">
            <v>Total Depto</v>
          </cell>
          <cell r="C181" t="str">
            <v xml:space="preserve">  -----------------------</v>
          </cell>
          <cell r="D181" t="str">
            <v xml:space="preserve">  -----------------------</v>
          </cell>
          <cell r="E181" t="str">
            <v xml:space="preserve">  -----------------------</v>
          </cell>
          <cell r="F181" t="str">
            <v xml:space="preserve">  -----------------------</v>
          </cell>
          <cell r="G181" t="str">
            <v xml:space="preserve">  -----------------------</v>
          </cell>
          <cell r="H181" t="str">
            <v xml:space="preserve">  -----------------------</v>
          </cell>
          <cell r="I181" t="str">
            <v xml:space="preserve">  -----------------------</v>
          </cell>
          <cell r="J181" t="str">
            <v xml:space="preserve">  -----------------------</v>
          </cell>
          <cell r="K181" t="str">
            <v xml:space="preserve">  -----------------------</v>
          </cell>
          <cell r="L181" t="str">
            <v xml:space="preserve">  -----------------------</v>
          </cell>
          <cell r="M181" t="str">
            <v xml:space="preserve">  -----------------------</v>
          </cell>
          <cell r="N181" t="str">
            <v xml:space="preserve">  -----------------------</v>
          </cell>
          <cell r="O181" t="str">
            <v xml:space="preserve">  -----------------------</v>
          </cell>
          <cell r="P181" t="str">
            <v xml:space="preserve">  -----------------------</v>
          </cell>
          <cell r="Q181" t="str">
            <v xml:space="preserve">  -----------------------</v>
          </cell>
          <cell r="R181" t="str">
            <v xml:space="preserve">  -----------------------</v>
          </cell>
          <cell r="S181" t="str">
            <v xml:space="preserve">  -----------------------</v>
          </cell>
          <cell r="T181" t="str">
            <v xml:space="preserve">  -----------------------</v>
          </cell>
          <cell r="U181" t="str">
            <v xml:space="preserve">  -----------------------</v>
          </cell>
          <cell r="V181" t="str">
            <v xml:space="preserve">  -----------------------</v>
          </cell>
          <cell r="W181" t="str">
            <v xml:space="preserve">  -----------------------</v>
          </cell>
          <cell r="X181" t="str">
            <v xml:space="preserve">  -----------------------</v>
          </cell>
          <cell r="Y181" t="str">
            <v xml:space="preserve">  -----------------------</v>
          </cell>
          <cell r="Z181" t="str">
            <v xml:space="preserve">  -----------------------</v>
          </cell>
          <cell r="AA181" t="str">
            <v xml:space="preserve">  -----------------------</v>
          </cell>
          <cell r="AB181" t="str">
            <v xml:space="preserve">  -----------------------</v>
          </cell>
          <cell r="AC181" t="str">
            <v xml:space="preserve">  -----------------------</v>
          </cell>
          <cell r="AD181" t="str">
            <v xml:space="preserve">  -----------------------</v>
          </cell>
          <cell r="AE181" t="str">
            <v xml:space="preserve">  -----------------------</v>
          </cell>
          <cell r="AF181" t="str">
            <v xml:space="preserve">  -----------------------</v>
          </cell>
          <cell r="AG181" t="str">
            <v xml:space="preserve">  -----------------------</v>
          </cell>
          <cell r="AH181" t="str">
            <v xml:space="preserve">  -----------------------</v>
          </cell>
          <cell r="AI181" t="str">
            <v xml:space="preserve">  -----------------------</v>
          </cell>
          <cell r="AJ181" t="str">
            <v xml:space="preserve">  -----------------------</v>
          </cell>
          <cell r="AK181" t="str">
            <v xml:space="preserve">  -----------------------</v>
          </cell>
          <cell r="AL181" t="str">
            <v xml:space="preserve">  -----------------------</v>
          </cell>
          <cell r="AM181" t="str">
            <v xml:space="preserve">  -----------------------</v>
          </cell>
        </row>
        <row r="182">
          <cell r="C182">
            <v>9168</v>
          </cell>
          <cell r="D182">
            <v>0</v>
          </cell>
          <cell r="E182">
            <v>1069.5999999999999</v>
          </cell>
          <cell r="F182">
            <v>0</v>
          </cell>
          <cell r="G182">
            <v>0</v>
          </cell>
          <cell r="H182">
            <v>0</v>
          </cell>
          <cell r="I182">
            <v>1000</v>
          </cell>
          <cell r="J182">
            <v>0</v>
          </cell>
          <cell r="K182">
            <v>0</v>
          </cell>
          <cell r="L182">
            <v>0</v>
          </cell>
          <cell r="M182">
            <v>10237.6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684.56</v>
          </cell>
          <cell r="T182">
            <v>0</v>
          </cell>
          <cell r="U182">
            <v>684.56</v>
          </cell>
          <cell r="V182">
            <v>255.04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939.6</v>
          </cell>
          <cell r="AI182">
            <v>9298</v>
          </cell>
          <cell r="AJ182">
            <v>185.5</v>
          </cell>
          <cell r="AK182">
            <v>504.14</v>
          </cell>
          <cell r="AL182">
            <v>859.06</v>
          </cell>
          <cell r="AM182">
            <v>212</v>
          </cell>
        </row>
        <row r="184">
          <cell r="A184" t="str">
            <v>Departamento 9117 CDE CENTRO DE MEDIACION</v>
          </cell>
        </row>
        <row r="185">
          <cell r="A185" t="str">
            <v>00969</v>
          </cell>
          <cell r="B185" t="str">
            <v>GONZALEZ VALENZUELA LUIS GEOVANNI</v>
          </cell>
          <cell r="C185">
            <v>7470</v>
          </cell>
          <cell r="D185">
            <v>0</v>
          </cell>
          <cell r="E185">
            <v>871.5</v>
          </cell>
          <cell r="F185">
            <v>0</v>
          </cell>
          <cell r="G185">
            <v>0</v>
          </cell>
          <cell r="H185">
            <v>0</v>
          </cell>
          <cell r="I185">
            <v>1000</v>
          </cell>
          <cell r="J185">
            <v>3755.68</v>
          </cell>
          <cell r="K185">
            <v>0</v>
          </cell>
          <cell r="L185">
            <v>0</v>
          </cell>
          <cell r="M185">
            <v>12097.18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920.92</v>
          </cell>
          <cell r="T185">
            <v>0</v>
          </cell>
          <cell r="U185">
            <v>920.92</v>
          </cell>
          <cell r="V185">
            <v>304.76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1225.68</v>
          </cell>
          <cell r="AI185">
            <v>10871.5</v>
          </cell>
          <cell r="AJ185">
            <v>216.84</v>
          </cell>
          <cell r="AK185">
            <v>604.9</v>
          </cell>
          <cell r="AL185">
            <v>910.08</v>
          </cell>
          <cell r="AM185">
            <v>247.8</v>
          </cell>
        </row>
        <row r="186">
          <cell r="A186" t="str">
            <v>Total Depto</v>
          </cell>
          <cell r="C186" t="str">
            <v xml:space="preserve">  -----------------------</v>
          </cell>
          <cell r="D186" t="str">
            <v xml:space="preserve">  -----------------------</v>
          </cell>
          <cell r="E186" t="str">
            <v xml:space="preserve">  -----------------------</v>
          </cell>
          <cell r="F186" t="str">
            <v xml:space="preserve">  -----------------------</v>
          </cell>
          <cell r="G186" t="str">
            <v xml:space="preserve">  -----------------------</v>
          </cell>
          <cell r="H186" t="str">
            <v xml:space="preserve">  -----------------------</v>
          </cell>
          <cell r="I186" t="str">
            <v xml:space="preserve">  -----------------------</v>
          </cell>
          <cell r="J186" t="str">
            <v xml:space="preserve">  -----------------------</v>
          </cell>
          <cell r="K186" t="str">
            <v xml:space="preserve">  -----------------------</v>
          </cell>
          <cell r="L186" t="str">
            <v xml:space="preserve">  -----------------------</v>
          </cell>
          <cell r="M186" t="str">
            <v xml:space="preserve">  -----------------------</v>
          </cell>
          <cell r="N186" t="str">
            <v xml:space="preserve">  -----------------------</v>
          </cell>
          <cell r="O186" t="str">
            <v xml:space="preserve">  -----------------------</v>
          </cell>
          <cell r="P186" t="str">
            <v xml:space="preserve">  -----------------------</v>
          </cell>
          <cell r="Q186" t="str">
            <v xml:space="preserve">  -----------------------</v>
          </cell>
          <cell r="R186" t="str">
            <v xml:space="preserve">  -----------------------</v>
          </cell>
          <cell r="S186" t="str">
            <v xml:space="preserve">  -----------------------</v>
          </cell>
          <cell r="T186" t="str">
            <v xml:space="preserve">  -----------------------</v>
          </cell>
          <cell r="U186" t="str">
            <v xml:space="preserve">  -----------------------</v>
          </cell>
          <cell r="V186" t="str">
            <v xml:space="preserve">  -----------------------</v>
          </cell>
          <cell r="W186" t="str">
            <v xml:space="preserve">  -----------------------</v>
          </cell>
          <cell r="X186" t="str">
            <v xml:space="preserve">  -----------------------</v>
          </cell>
          <cell r="Y186" t="str">
            <v xml:space="preserve">  -----------------------</v>
          </cell>
          <cell r="Z186" t="str">
            <v xml:space="preserve">  -----------------------</v>
          </cell>
          <cell r="AA186" t="str">
            <v xml:space="preserve">  -----------------------</v>
          </cell>
          <cell r="AB186" t="str">
            <v xml:space="preserve">  -----------------------</v>
          </cell>
          <cell r="AC186" t="str">
            <v xml:space="preserve">  -----------------------</v>
          </cell>
          <cell r="AD186" t="str">
            <v xml:space="preserve">  -----------------------</v>
          </cell>
          <cell r="AE186" t="str">
            <v xml:space="preserve">  -----------------------</v>
          </cell>
          <cell r="AF186" t="str">
            <v xml:space="preserve">  -----------------------</v>
          </cell>
          <cell r="AG186" t="str">
            <v xml:space="preserve">  -----------------------</v>
          </cell>
          <cell r="AH186" t="str">
            <v xml:space="preserve">  -----------------------</v>
          </cell>
          <cell r="AI186" t="str">
            <v xml:space="preserve">  -----------------------</v>
          </cell>
          <cell r="AJ186" t="str">
            <v xml:space="preserve">  -----------------------</v>
          </cell>
          <cell r="AK186" t="str">
            <v xml:space="preserve">  -----------------------</v>
          </cell>
          <cell r="AL186" t="str">
            <v xml:space="preserve">  -----------------------</v>
          </cell>
          <cell r="AM186" t="str">
            <v xml:space="preserve">  -----------------------</v>
          </cell>
        </row>
        <row r="187">
          <cell r="C187">
            <v>7470</v>
          </cell>
          <cell r="D187">
            <v>0</v>
          </cell>
          <cell r="E187">
            <v>871.5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3755.68</v>
          </cell>
          <cell r="K187">
            <v>0</v>
          </cell>
          <cell r="L187">
            <v>0</v>
          </cell>
          <cell r="M187">
            <v>12097.18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920.92</v>
          </cell>
          <cell r="T187">
            <v>0</v>
          </cell>
          <cell r="U187">
            <v>920.92</v>
          </cell>
          <cell r="V187">
            <v>304.76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1225.68</v>
          </cell>
          <cell r="AI187">
            <v>10871.5</v>
          </cell>
          <cell r="AJ187">
            <v>216.84</v>
          </cell>
          <cell r="AK187">
            <v>604.9</v>
          </cell>
          <cell r="AL187">
            <v>910.08</v>
          </cell>
          <cell r="AM187">
            <v>247.8</v>
          </cell>
        </row>
        <row r="189">
          <cell r="A189" t="str">
            <v>Departamento 9119 CDE SECRETARIA DE MEDIO AMBIENTE</v>
          </cell>
        </row>
        <row r="190">
          <cell r="A190" t="str">
            <v>00966</v>
          </cell>
          <cell r="B190" t="str">
            <v>RUIZ MEJIA MARIA MAGDALENA</v>
          </cell>
          <cell r="C190">
            <v>7470</v>
          </cell>
          <cell r="D190">
            <v>0</v>
          </cell>
          <cell r="E190">
            <v>871.5</v>
          </cell>
          <cell r="F190">
            <v>0</v>
          </cell>
          <cell r="G190">
            <v>0</v>
          </cell>
          <cell r="H190">
            <v>0</v>
          </cell>
          <cell r="I190">
            <v>1000</v>
          </cell>
          <cell r="J190">
            <v>3755.56</v>
          </cell>
          <cell r="K190">
            <v>0</v>
          </cell>
          <cell r="L190">
            <v>0</v>
          </cell>
          <cell r="M190">
            <v>12097.06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920.9</v>
          </cell>
          <cell r="T190">
            <v>0</v>
          </cell>
          <cell r="U190">
            <v>920.9</v>
          </cell>
          <cell r="V190">
            <v>304.66000000000003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1225.56</v>
          </cell>
          <cell r="AI190">
            <v>10871.5</v>
          </cell>
          <cell r="AJ190">
            <v>216.78</v>
          </cell>
          <cell r="AK190">
            <v>604.74</v>
          </cell>
          <cell r="AL190">
            <v>909.98</v>
          </cell>
          <cell r="AM190">
            <v>247.74</v>
          </cell>
        </row>
        <row r="191">
          <cell r="A191" t="str">
            <v>Total Depto</v>
          </cell>
          <cell r="C191" t="str">
            <v xml:space="preserve">  -----------------------</v>
          </cell>
          <cell r="D191" t="str">
            <v xml:space="preserve">  -----------------------</v>
          </cell>
          <cell r="E191" t="str">
            <v xml:space="preserve">  -----------------------</v>
          </cell>
          <cell r="F191" t="str">
            <v xml:space="preserve">  -----------------------</v>
          </cell>
          <cell r="G191" t="str">
            <v xml:space="preserve">  -----------------------</v>
          </cell>
          <cell r="H191" t="str">
            <v xml:space="preserve">  -----------------------</v>
          </cell>
          <cell r="I191" t="str">
            <v xml:space="preserve">  -----------------------</v>
          </cell>
          <cell r="J191" t="str">
            <v xml:space="preserve">  -----------------------</v>
          </cell>
          <cell r="K191" t="str">
            <v xml:space="preserve">  -----------------------</v>
          </cell>
          <cell r="L191" t="str">
            <v xml:space="preserve">  -----------------------</v>
          </cell>
          <cell r="M191" t="str">
            <v xml:space="preserve">  -----------------------</v>
          </cell>
          <cell r="N191" t="str">
            <v xml:space="preserve">  -----------------------</v>
          </cell>
          <cell r="O191" t="str">
            <v xml:space="preserve">  -----------------------</v>
          </cell>
          <cell r="P191" t="str">
            <v xml:space="preserve">  -----------------------</v>
          </cell>
          <cell r="Q191" t="str">
            <v xml:space="preserve">  -----------------------</v>
          </cell>
          <cell r="R191" t="str">
            <v xml:space="preserve">  -----------------------</v>
          </cell>
          <cell r="S191" t="str">
            <v xml:space="preserve">  -----------------------</v>
          </cell>
          <cell r="T191" t="str">
            <v xml:space="preserve">  -----------------------</v>
          </cell>
          <cell r="U191" t="str">
            <v xml:space="preserve">  -----------------------</v>
          </cell>
          <cell r="V191" t="str">
            <v xml:space="preserve">  -----------------------</v>
          </cell>
          <cell r="W191" t="str">
            <v xml:space="preserve">  -----------------------</v>
          </cell>
          <cell r="X191" t="str">
            <v xml:space="preserve">  -----------------------</v>
          </cell>
          <cell r="Y191" t="str">
            <v xml:space="preserve">  -----------------------</v>
          </cell>
          <cell r="Z191" t="str">
            <v xml:space="preserve">  -----------------------</v>
          </cell>
          <cell r="AA191" t="str">
            <v xml:space="preserve">  -----------------------</v>
          </cell>
          <cell r="AB191" t="str">
            <v xml:space="preserve">  -----------------------</v>
          </cell>
          <cell r="AC191" t="str">
            <v xml:space="preserve">  -----------------------</v>
          </cell>
          <cell r="AD191" t="str">
            <v xml:space="preserve">  -----------------------</v>
          </cell>
          <cell r="AE191" t="str">
            <v xml:space="preserve">  -----------------------</v>
          </cell>
          <cell r="AF191" t="str">
            <v xml:space="preserve">  -----------------------</v>
          </cell>
          <cell r="AG191" t="str">
            <v xml:space="preserve">  -----------------------</v>
          </cell>
          <cell r="AH191" t="str">
            <v xml:space="preserve">  -----------------------</v>
          </cell>
          <cell r="AI191" t="str">
            <v xml:space="preserve">  -----------------------</v>
          </cell>
          <cell r="AJ191" t="str">
            <v xml:space="preserve">  -----------------------</v>
          </cell>
          <cell r="AK191" t="str">
            <v xml:space="preserve">  -----------------------</v>
          </cell>
          <cell r="AL191" t="str">
            <v xml:space="preserve">  -----------------------</v>
          </cell>
          <cell r="AM191" t="str">
            <v xml:space="preserve">  -----------------------</v>
          </cell>
        </row>
        <row r="192">
          <cell r="C192">
            <v>7470</v>
          </cell>
          <cell r="D192">
            <v>0</v>
          </cell>
          <cell r="E192">
            <v>871.5</v>
          </cell>
          <cell r="F192">
            <v>0</v>
          </cell>
          <cell r="G192">
            <v>0</v>
          </cell>
          <cell r="H192">
            <v>0</v>
          </cell>
          <cell r="I192">
            <v>1000</v>
          </cell>
          <cell r="J192">
            <v>3755.56</v>
          </cell>
          <cell r="K192">
            <v>0</v>
          </cell>
          <cell r="L192">
            <v>0</v>
          </cell>
          <cell r="M192">
            <v>12097.06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920.9</v>
          </cell>
          <cell r="T192">
            <v>0</v>
          </cell>
          <cell r="U192">
            <v>920.9</v>
          </cell>
          <cell r="V192">
            <v>304.66000000000003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1225.56</v>
          </cell>
          <cell r="AI192">
            <v>10871.5</v>
          </cell>
          <cell r="AJ192">
            <v>216.78</v>
          </cell>
          <cell r="AK192">
            <v>604.74</v>
          </cell>
          <cell r="AL192">
            <v>909.98</v>
          </cell>
          <cell r="AM192">
            <v>247.74</v>
          </cell>
        </row>
        <row r="194">
          <cell r="A194"/>
          <cell r="C194" t="str">
            <v xml:space="preserve">  =============</v>
          </cell>
          <cell r="D194" t="str">
            <v xml:space="preserve">  =============</v>
          </cell>
          <cell r="E194" t="str">
            <v xml:space="preserve">  =============</v>
          </cell>
          <cell r="F194" t="str">
            <v xml:space="preserve">  =============</v>
          </cell>
          <cell r="G194" t="str">
            <v xml:space="preserve">  =============</v>
          </cell>
          <cell r="H194" t="str">
            <v xml:space="preserve">  =============</v>
          </cell>
          <cell r="I194" t="str">
            <v xml:space="preserve">  =============</v>
          </cell>
          <cell r="J194" t="str">
            <v xml:space="preserve">  =============</v>
          </cell>
          <cell r="K194" t="str">
            <v xml:space="preserve">  =============</v>
          </cell>
          <cell r="L194" t="str">
            <v xml:space="preserve">  =============</v>
          </cell>
          <cell r="M194" t="str">
            <v xml:space="preserve">  =============</v>
          </cell>
          <cell r="N194" t="str">
            <v xml:space="preserve">  =============</v>
          </cell>
          <cell r="O194" t="str">
            <v xml:space="preserve">  =============</v>
          </cell>
          <cell r="P194" t="str">
            <v xml:space="preserve">  =============</v>
          </cell>
          <cell r="Q194" t="str">
            <v xml:space="preserve">  =============</v>
          </cell>
          <cell r="R194" t="str">
            <v xml:space="preserve">  =============</v>
          </cell>
          <cell r="S194" t="str">
            <v xml:space="preserve">  =============</v>
          </cell>
          <cell r="T194" t="str">
            <v xml:space="preserve">  =============</v>
          </cell>
          <cell r="U194" t="str">
            <v xml:space="preserve">  =============</v>
          </cell>
          <cell r="V194" t="str">
            <v xml:space="preserve">  =============</v>
          </cell>
          <cell r="W194" t="str">
            <v xml:space="preserve">  =============</v>
          </cell>
          <cell r="X194" t="str">
            <v xml:space="preserve">  =============</v>
          </cell>
          <cell r="Y194" t="str">
            <v xml:space="preserve">  =============</v>
          </cell>
          <cell r="Z194" t="str">
            <v xml:space="preserve">  =============</v>
          </cell>
          <cell r="AA194" t="str">
            <v xml:space="preserve">  =============</v>
          </cell>
          <cell r="AB194" t="str">
            <v xml:space="preserve">  =============</v>
          </cell>
          <cell r="AC194" t="str">
            <v xml:space="preserve">  =============</v>
          </cell>
          <cell r="AD194" t="str">
            <v xml:space="preserve">  =============</v>
          </cell>
          <cell r="AE194" t="str">
            <v xml:space="preserve">  =============</v>
          </cell>
          <cell r="AF194" t="str">
            <v xml:space="preserve">  =============</v>
          </cell>
          <cell r="AG194" t="str">
            <v xml:space="preserve">  =============</v>
          </cell>
          <cell r="AH194" t="str">
            <v xml:space="preserve">  =============</v>
          </cell>
          <cell r="AI194" t="str">
            <v xml:space="preserve">  =============</v>
          </cell>
          <cell r="AJ194" t="str">
            <v xml:space="preserve">  =============</v>
          </cell>
          <cell r="AK194" t="str">
            <v xml:space="preserve">  =============</v>
          </cell>
          <cell r="AL194" t="str">
            <v xml:space="preserve">  =============</v>
          </cell>
          <cell r="AM194" t="str">
            <v xml:space="preserve">  =============</v>
          </cell>
        </row>
        <row r="195">
          <cell r="A195" t="str">
            <v>Total Gral.</v>
          </cell>
          <cell r="B195" t="str">
            <v xml:space="preserve"> </v>
          </cell>
          <cell r="C195">
            <v>741343.17</v>
          </cell>
          <cell r="D195">
            <v>3175.26</v>
          </cell>
          <cell r="E195">
            <v>81941.41</v>
          </cell>
          <cell r="F195">
            <v>0</v>
          </cell>
          <cell r="G195">
            <v>699.67</v>
          </cell>
          <cell r="H195">
            <v>12004.86</v>
          </cell>
          <cell r="I195">
            <v>72500</v>
          </cell>
          <cell r="J195">
            <v>203021</v>
          </cell>
          <cell r="K195">
            <v>0</v>
          </cell>
          <cell r="L195">
            <v>0</v>
          </cell>
          <cell r="M195">
            <v>1042185.37</v>
          </cell>
          <cell r="N195">
            <v>120</v>
          </cell>
          <cell r="O195">
            <v>3863.1</v>
          </cell>
          <cell r="P195">
            <v>45738.92</v>
          </cell>
          <cell r="Q195">
            <v>-747.87</v>
          </cell>
          <cell r="R195">
            <v>-591.54999999999995</v>
          </cell>
          <cell r="S195">
            <v>98558.24</v>
          </cell>
          <cell r="T195">
            <v>51.89</v>
          </cell>
          <cell r="U195">
            <v>91647.83</v>
          </cell>
          <cell r="V195">
            <v>24037.15</v>
          </cell>
          <cell r="W195">
            <v>3680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145.38</v>
          </cell>
          <cell r="AD195">
            <v>-145.38</v>
          </cell>
          <cell r="AE195">
            <v>145.38</v>
          </cell>
          <cell r="AF195">
            <v>264.52999999999997</v>
          </cell>
          <cell r="AG195">
            <v>0</v>
          </cell>
          <cell r="AH195">
            <v>168957.25</v>
          </cell>
          <cell r="AI195">
            <v>873228.12</v>
          </cell>
          <cell r="AJ195">
            <v>19444.400000000001</v>
          </cell>
          <cell r="AK195">
            <v>55709.47</v>
          </cell>
          <cell r="AL195">
            <v>73174.850000000006</v>
          </cell>
          <cell r="AM195">
            <v>21386.87</v>
          </cell>
        </row>
        <row r="197"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  <cell r="P197" t="str">
            <v xml:space="preserve"> </v>
          </cell>
          <cell r="Q197" t="str">
            <v xml:space="preserve"> </v>
          </cell>
          <cell r="R197" t="str">
            <v xml:space="preserve"> </v>
          </cell>
          <cell r="S197" t="str">
            <v xml:space="preserve"> </v>
          </cell>
          <cell r="T197" t="str">
            <v xml:space="preserve"> </v>
          </cell>
          <cell r="U197" t="str">
            <v xml:space="preserve"> </v>
          </cell>
          <cell r="V197" t="str">
            <v xml:space="preserve"> </v>
          </cell>
          <cell r="W197" t="str">
            <v xml:space="preserve"> </v>
          </cell>
          <cell r="X197" t="str">
            <v xml:space="preserve"> </v>
          </cell>
          <cell r="Y197" t="str">
            <v xml:space="preserve"> </v>
          </cell>
          <cell r="Z197" t="str">
            <v xml:space="preserve"> </v>
          </cell>
          <cell r="AA197" t="str">
            <v xml:space="preserve"> </v>
          </cell>
          <cell r="AB197" t="str">
            <v xml:space="preserve"> </v>
          </cell>
          <cell r="AC197" t="str">
            <v xml:space="preserve"> </v>
          </cell>
          <cell r="AD197" t="str">
            <v xml:space="preserve"> </v>
          </cell>
          <cell r="AE197" t="str">
            <v xml:space="preserve"> </v>
          </cell>
          <cell r="AF197" t="str">
            <v xml:space="preserve"> </v>
          </cell>
          <cell r="AG197" t="str">
            <v xml:space="preserve"> </v>
          </cell>
          <cell r="AH197" t="str">
            <v xml:space="preserve"> </v>
          </cell>
          <cell r="AI197" t="str">
            <v xml:space="preserve"> </v>
          </cell>
          <cell r="AJ197" t="str">
            <v xml:space="preserve"> </v>
          </cell>
          <cell r="AK197" t="str">
            <v xml:space="preserve"> </v>
          </cell>
          <cell r="AL197" t="str">
            <v xml:space="preserve"> </v>
          </cell>
          <cell r="AM197" t="str">
            <v xml:space="preserve"> </v>
          </cell>
        </row>
        <row r="198">
          <cell r="A198" t="str">
            <v xml:space="preserve"> </v>
          </cell>
          <cell r="B198" t="str">
            <v xml:space="preserve"> 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showGridLines="0" tabSelected="1" topLeftCell="C1" zoomScale="96" zoomScaleNormal="96" workbookViewId="0">
      <pane ySplit="6" topLeftCell="A73" activePane="bottomLeft" state="frozen"/>
      <selection pane="bottomLeft" activeCell="C33" sqref="C33"/>
    </sheetView>
  </sheetViews>
  <sheetFormatPr baseColWidth="10" defaultRowHeight="14.25" x14ac:dyDescent="0.25"/>
  <cols>
    <col min="1" max="1" width="14.7109375" style="19" customWidth="1"/>
    <col min="2" max="2" width="46.42578125" style="11" bestFit="1" customWidth="1"/>
    <col min="3" max="3" width="42" style="5" bestFit="1" customWidth="1"/>
    <col min="4" max="4" width="18.42578125" style="5" bestFit="1" customWidth="1"/>
    <col min="5" max="5" width="14.28515625" style="20" customWidth="1"/>
    <col min="6" max="6" width="13.85546875" style="20" customWidth="1"/>
    <col min="7" max="7" width="15.85546875" style="5" customWidth="1"/>
    <col min="8" max="9" width="18.28515625" style="5" customWidth="1"/>
    <col min="10" max="11" width="16.5703125" style="5" customWidth="1"/>
    <col min="12" max="12" width="17.5703125" style="22" customWidth="1"/>
    <col min="13" max="13" width="16.7109375" style="22" customWidth="1"/>
    <col min="14" max="14" width="16.5703125" style="22" customWidth="1"/>
    <col min="15" max="16384" width="11.42578125" style="1"/>
  </cols>
  <sheetData>
    <row r="1" spans="1:14" ht="30" x14ac:dyDescent="0.25">
      <c r="A1" s="29" t="s">
        <v>106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" x14ac:dyDescent="0.25">
      <c r="A3" s="31" t="s">
        <v>227</v>
      </c>
      <c r="B3" s="3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32" t="s">
        <v>1</v>
      </c>
      <c r="B5" s="33" t="s">
        <v>2</v>
      </c>
      <c r="C5" s="33" t="s">
        <v>3</v>
      </c>
      <c r="D5" s="33" t="s">
        <v>4</v>
      </c>
      <c r="E5" s="34" t="s">
        <v>5</v>
      </c>
      <c r="F5" s="35"/>
      <c r="G5" s="35"/>
      <c r="H5" s="35"/>
      <c r="I5" s="35"/>
      <c r="J5" s="36"/>
      <c r="K5" s="27"/>
      <c r="L5" s="28" t="s">
        <v>6</v>
      </c>
      <c r="M5" s="28" t="s">
        <v>7</v>
      </c>
      <c r="N5" s="28" t="s">
        <v>8</v>
      </c>
    </row>
    <row r="6" spans="1:14" s="5" customFormat="1" ht="47.25" customHeight="1" x14ac:dyDescent="0.25">
      <c r="A6" s="32"/>
      <c r="B6" s="33"/>
      <c r="C6" s="33"/>
      <c r="D6" s="33"/>
      <c r="E6" s="3" t="s">
        <v>9</v>
      </c>
      <c r="F6" s="3" t="s">
        <v>120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142</v>
      </c>
      <c r="L6" s="28"/>
      <c r="M6" s="28"/>
      <c r="N6" s="28"/>
    </row>
    <row r="7" spans="1:14" s="11" customFormat="1" ht="17.25" customHeight="1" x14ac:dyDescent="0.25">
      <c r="A7" s="6" t="s">
        <v>14</v>
      </c>
      <c r="B7" s="7"/>
      <c r="C7" s="8"/>
      <c r="D7" s="8"/>
      <c r="E7" s="9"/>
      <c r="F7" s="9"/>
      <c r="G7" s="8"/>
      <c r="H7" s="8"/>
      <c r="I7" s="8"/>
      <c r="J7" s="8"/>
      <c r="K7" s="8"/>
      <c r="L7" s="10"/>
      <c r="M7" s="10"/>
      <c r="N7" s="10"/>
    </row>
    <row r="8" spans="1:14" s="11" customFormat="1" ht="10.5" customHeight="1" x14ac:dyDescent="0.25">
      <c r="A8" s="12" t="s">
        <v>15</v>
      </c>
      <c r="B8" s="13" t="s">
        <v>187</v>
      </c>
      <c r="C8" s="14" t="s">
        <v>210</v>
      </c>
      <c r="D8" s="14" t="s">
        <v>17</v>
      </c>
      <c r="E8" s="15">
        <f>+F8/30</f>
        <v>392.25</v>
      </c>
      <c r="F8" s="15">
        <f>VLOOKUP($A8,[1]Hoja1!$A$9:$AM$276,3,0)</f>
        <v>11767.5</v>
      </c>
      <c r="G8" s="15">
        <f>VLOOKUP($A8,[1]Hoja1!$A$9:$AM$276,8,0)</f>
        <v>0</v>
      </c>
      <c r="H8" s="15">
        <f>VLOOKUP($A8,[1]Hoja1!$A$9:$AM$276,5,0)+VLOOKUP($A8,[1]Hoja1!$A$9:$AM$276,7,0)</f>
        <v>1372.88</v>
      </c>
      <c r="I8" s="15">
        <f>VLOOKUP($A8,[1]Hoja1!$A$9:$AM$276,4,0)+VLOOKUP($A8,[1]Hoja1!$A$9:$AM$276,6,0)</f>
        <v>0</v>
      </c>
      <c r="J8" s="15">
        <f>VLOOKUP($A8,[1]Hoja1!$A$9:$AM$276,10,0)</f>
        <v>3232.5</v>
      </c>
      <c r="K8" s="15">
        <f>VLOOKUP($A8,[1]Hoja1!$A$9:$AM$276,9,0)</f>
        <v>1000</v>
      </c>
      <c r="L8" s="16">
        <f>SUM(F8:J8)</f>
        <v>16372.880000000001</v>
      </c>
      <c r="M8" s="15">
        <f>VLOOKUP($A8,[1]Hoja1!$A$9:$AM$276,34,0)</f>
        <v>5409.05</v>
      </c>
      <c r="N8" s="16">
        <f>+L8-M8</f>
        <v>10963.830000000002</v>
      </c>
    </row>
    <row r="9" spans="1:14" s="11" customFormat="1" ht="10.5" customHeight="1" x14ac:dyDescent="0.25">
      <c r="A9" s="12" t="s">
        <v>18</v>
      </c>
      <c r="B9" s="13" t="s">
        <v>188</v>
      </c>
      <c r="C9" s="14" t="s">
        <v>211</v>
      </c>
      <c r="D9" s="14" t="s">
        <v>17</v>
      </c>
      <c r="E9" s="15">
        <f t="shared" ref="E9:E18" si="0">+F9/30</f>
        <v>580.98</v>
      </c>
      <c r="F9" s="15">
        <f>VLOOKUP($A9,[1]Hoja1!$A$9:$AM$276,3,0)</f>
        <v>17429.400000000001</v>
      </c>
      <c r="G9" s="15">
        <f>VLOOKUP($A9,[1]Hoja1!$A$9:$AM$276,8,0)</f>
        <v>0</v>
      </c>
      <c r="H9" s="15">
        <f>VLOOKUP($A9,[1]Hoja1!$A$9:$AM$276,5,0)+VLOOKUP($A9,[1]Hoja1!$A$9:$AM$276,7,0)</f>
        <v>2033.43</v>
      </c>
      <c r="I9" s="15">
        <f>VLOOKUP($A9,[1]Hoja1!$A$9:$AM$276,4,0)+VLOOKUP($A9,[1]Hoja1!$A$9:$AM$276,6,0)</f>
        <v>0</v>
      </c>
      <c r="J9" s="15">
        <f>VLOOKUP($A9,[1]Hoja1!$A$9:$AM$276,10,0)</f>
        <v>0</v>
      </c>
      <c r="K9" s="15">
        <f>VLOOKUP($A9,[1]Hoja1!$A$9:$AM$276,9,0)</f>
        <v>1000</v>
      </c>
      <c r="L9" s="16">
        <f t="shared" ref="L9:L23" si="1">SUM(F9:J9)</f>
        <v>19462.830000000002</v>
      </c>
      <c r="M9" s="15">
        <f>VLOOKUP($A9,[1]Hoja1!$A$9:$AM$276,34,0)</f>
        <v>2629.26</v>
      </c>
      <c r="N9" s="16">
        <f t="shared" ref="N9:N21" si="2">+L9-M9</f>
        <v>16833.57</v>
      </c>
    </row>
    <row r="10" spans="1:14" s="11" customFormat="1" ht="10.5" customHeight="1" x14ac:dyDescent="0.25">
      <c r="A10" s="12" t="s">
        <v>19</v>
      </c>
      <c r="B10" s="13" t="s">
        <v>199</v>
      </c>
      <c r="C10" s="14" t="s">
        <v>209</v>
      </c>
      <c r="D10" s="14" t="s">
        <v>17</v>
      </c>
      <c r="E10" s="15">
        <f t="shared" si="0"/>
        <v>392.25</v>
      </c>
      <c r="F10" s="15">
        <f>VLOOKUP($A10,[1]Hoja1!$A$9:$AM$276,3,0)</f>
        <v>11767.5</v>
      </c>
      <c r="G10" s="15">
        <f>VLOOKUP($A10,[1]Hoja1!$A$9:$AM$276,8,0)</f>
        <v>0</v>
      </c>
      <c r="H10" s="15">
        <f>VLOOKUP($A10,[1]Hoja1!$A$9:$AM$276,5,0)+VLOOKUP($A10,[1]Hoja1!$A$9:$AM$276,7,0)</f>
        <v>1372.88</v>
      </c>
      <c r="I10" s="15">
        <f>VLOOKUP($A10,[1]Hoja1!$A$9:$AM$276,4,0)+VLOOKUP($A10,[1]Hoja1!$A$9:$AM$276,6,0)</f>
        <v>0</v>
      </c>
      <c r="J10" s="15">
        <f>VLOOKUP($A10,[1]Hoja1!$A$9:$AM$276,10,0)</f>
        <v>3232.5</v>
      </c>
      <c r="K10" s="15">
        <f>VLOOKUP($A10,[1]Hoja1!$A$9:$AM$276,9,0)</f>
        <v>1000</v>
      </c>
      <c r="L10" s="16">
        <f t="shared" si="1"/>
        <v>16372.880000000001</v>
      </c>
      <c r="M10" s="15">
        <f>VLOOKUP($A10,[1]Hoja1!$A$9:$AM$276,34,0)</f>
        <v>1995.88</v>
      </c>
      <c r="N10" s="16">
        <f t="shared" si="2"/>
        <v>14377</v>
      </c>
    </row>
    <row r="11" spans="1:14" s="11" customFormat="1" ht="10.5" customHeight="1" x14ac:dyDescent="0.25">
      <c r="A11" s="12" t="s">
        <v>47</v>
      </c>
      <c r="B11" s="13" t="s">
        <v>198</v>
      </c>
      <c r="C11" s="14" t="s">
        <v>40</v>
      </c>
      <c r="D11" s="14" t="s">
        <v>17</v>
      </c>
      <c r="E11" s="15">
        <f t="shared" si="0"/>
        <v>285</v>
      </c>
      <c r="F11" s="15">
        <f>VLOOKUP($A11,[1]Hoja1!$A$9:$AM$276,3,0)</f>
        <v>8550</v>
      </c>
      <c r="G11" s="15">
        <f>VLOOKUP($A11,[1]Hoja1!$A$9:$AM$276,8,0)</f>
        <v>0</v>
      </c>
      <c r="H11" s="15">
        <f>VLOOKUP($A11,[1]Hoja1!$A$9:$AM$276,5,0)+VLOOKUP($A11,[1]Hoja1!$A$9:$AM$276,7,0)</f>
        <v>997.5</v>
      </c>
      <c r="I11" s="15">
        <f>VLOOKUP($A11,[1]Hoja1!$A$9:$AM$276,4,0)+VLOOKUP($A11,[1]Hoja1!$A$9:$AM$276,6,0)</f>
        <v>0</v>
      </c>
      <c r="J11" s="15">
        <f>VLOOKUP($A11,[1]Hoja1!$A$9:$AM$276,10,0)</f>
        <v>3450</v>
      </c>
      <c r="K11" s="15">
        <f>VLOOKUP($A11,[1]Hoja1!$A$9:$AM$276,9,0)</f>
        <v>1000</v>
      </c>
      <c r="L11" s="16">
        <f t="shared" si="1"/>
        <v>12997.5</v>
      </c>
      <c r="M11" s="15">
        <f>VLOOKUP($A11,[1]Hoja1!$A$9:$AM$276,34,0)</f>
        <v>4522.7700000000004</v>
      </c>
      <c r="N11" s="16">
        <f t="shared" si="2"/>
        <v>8474.73</v>
      </c>
    </row>
    <row r="12" spans="1:14" s="11" customFormat="1" ht="10.5" customHeight="1" x14ac:dyDescent="0.25">
      <c r="A12" s="12" t="s">
        <v>58</v>
      </c>
      <c r="B12" s="13" t="s">
        <v>197</v>
      </c>
      <c r="C12" s="14" t="s">
        <v>61</v>
      </c>
      <c r="D12" s="14" t="s">
        <v>121</v>
      </c>
      <c r="E12" s="15">
        <f t="shared" si="0"/>
        <v>249</v>
      </c>
      <c r="F12" s="15">
        <f>VLOOKUP($A12,[1]Hoja1!$A$9:$AM$276,3,0)</f>
        <v>7470</v>
      </c>
      <c r="G12" s="15">
        <f>VLOOKUP($A12,[1]Hoja1!$A$9:$AM$276,8,0)</f>
        <v>0</v>
      </c>
      <c r="H12" s="15">
        <f>VLOOKUP($A12,[1]Hoja1!$A$9:$AM$276,5,0)+VLOOKUP($A12,[1]Hoja1!$A$9:$AM$276,7,0)</f>
        <v>871.5</v>
      </c>
      <c r="I12" s="15">
        <f>VLOOKUP($A12,[1]Hoja1!$A$9:$AM$276,4,0)+VLOOKUP($A12,[1]Hoja1!$A$9:$AM$276,6,0)</f>
        <v>0</v>
      </c>
      <c r="J12" s="15">
        <f>VLOOKUP($A12,[1]Hoja1!$A$9:$AM$276,10,0)</f>
        <v>3300</v>
      </c>
      <c r="K12" s="15">
        <f>VLOOKUP($A12,[1]Hoja1!$A$9:$AM$276,9,0)</f>
        <v>1000</v>
      </c>
      <c r="L12" s="16">
        <f t="shared" si="1"/>
        <v>11641.5</v>
      </c>
      <c r="M12" s="15">
        <f>VLOOKUP($A12,[1]Hoja1!$A$9:$AM$276,34,0)</f>
        <v>4494.8999999999996</v>
      </c>
      <c r="N12" s="16">
        <f t="shared" si="2"/>
        <v>7146.6</v>
      </c>
    </row>
    <row r="13" spans="1:14" s="11" customFormat="1" ht="10.5" customHeight="1" x14ac:dyDescent="0.25">
      <c r="A13" s="12" t="s">
        <v>127</v>
      </c>
      <c r="B13" s="13" t="s">
        <v>216</v>
      </c>
      <c r="C13" s="14" t="s">
        <v>217</v>
      </c>
      <c r="D13" s="14" t="s">
        <v>121</v>
      </c>
      <c r="E13" s="15">
        <f>+F13/30</f>
        <v>475</v>
      </c>
      <c r="F13" s="15">
        <f>VLOOKUP($A13,[1]Hoja1!$A$9:$AM$276,3,0)</f>
        <v>14250</v>
      </c>
      <c r="G13" s="15">
        <f>VLOOKUP($A13,[1]Hoja1!$A$9:$AM$276,8,0)</f>
        <v>0</v>
      </c>
      <c r="H13" s="15">
        <f>VLOOKUP($A13,[1]Hoja1!$A$9:$AM$276,5,0)+VLOOKUP($A13,[1]Hoja1!$A$9:$AM$276,7,0)</f>
        <v>1662.5</v>
      </c>
      <c r="I13" s="15">
        <f>VLOOKUP($A13,[1]Hoja1!$A$9:$AM$276,4,0)+VLOOKUP($A13,[1]Hoja1!$A$9:$AM$276,6,0)</f>
        <v>0</v>
      </c>
      <c r="J13" s="15">
        <f>VLOOKUP($A13,[1]Hoja1!$A$9:$AM$276,10,0)</f>
        <v>9537.56</v>
      </c>
      <c r="K13" s="15">
        <f>VLOOKUP($A13,[1]Hoja1!$A$9:$AM$276,9,0)</f>
        <v>1000</v>
      </c>
      <c r="L13" s="16">
        <f t="shared" si="1"/>
        <v>25450.059999999998</v>
      </c>
      <c r="M13" s="15">
        <f>VLOOKUP($A13,[1]Hoja1!$A$9:$AM$276,34,0)</f>
        <v>4117.74</v>
      </c>
      <c r="N13" s="16">
        <f>+L13-M13</f>
        <v>21332.32</v>
      </c>
    </row>
    <row r="14" spans="1:14" s="11" customFormat="1" ht="10.5" customHeight="1" x14ac:dyDescent="0.25">
      <c r="A14" s="26" t="s">
        <v>128</v>
      </c>
      <c r="B14" s="13" t="s">
        <v>206</v>
      </c>
      <c r="C14" s="14" t="s">
        <v>205</v>
      </c>
      <c r="D14" s="14" t="s">
        <v>121</v>
      </c>
      <c r="E14" s="15">
        <f>+F14/30</f>
        <v>650</v>
      </c>
      <c r="F14" s="15">
        <f>VLOOKUP($A14,[1]Hoja1!$A$9:$AM$276,3,0)</f>
        <v>19500</v>
      </c>
      <c r="G14" s="15">
        <f>VLOOKUP($A14,[1]Hoja1!$A$9:$AM$276,8,0)</f>
        <v>0</v>
      </c>
      <c r="H14" s="15">
        <f>VLOOKUP($A14,[1]Hoja1!$A$9:$AM$276,5,0)+VLOOKUP($A14,[1]Hoja1!$A$9:$AM$276,7,0)</f>
        <v>2275</v>
      </c>
      <c r="I14" s="15">
        <f>VLOOKUP($A14,[1]Hoja1!$A$9:$AM$276,4,0)+VLOOKUP($A14,[1]Hoja1!$A$9:$AM$276,6,0)</f>
        <v>0</v>
      </c>
      <c r="J14" s="15">
        <f>VLOOKUP($A14,[1]Hoja1!$A$9:$AM$276,10,0)</f>
        <v>10500</v>
      </c>
      <c r="K14" s="15">
        <f>VLOOKUP($A14,[1]Hoja1!$A$9:$AM$276,9,0)</f>
        <v>1000</v>
      </c>
      <c r="L14" s="16">
        <f t="shared" si="1"/>
        <v>32275</v>
      </c>
      <c r="M14" s="15">
        <f>VLOOKUP($A14,[1]Hoja1!$A$9:$AM$276,34,0)</f>
        <v>5471.46</v>
      </c>
      <c r="N14" s="16">
        <f>+L14-M14</f>
        <v>26803.54</v>
      </c>
    </row>
    <row r="15" spans="1:14" s="11" customFormat="1" ht="10.5" customHeight="1" x14ac:dyDescent="0.25">
      <c r="A15" s="12" t="s">
        <v>135</v>
      </c>
      <c r="B15" s="13" t="s">
        <v>196</v>
      </c>
      <c r="C15" s="14" t="s">
        <v>136</v>
      </c>
      <c r="D15" s="14" t="s">
        <v>121</v>
      </c>
      <c r="E15" s="15">
        <f t="shared" si="0"/>
        <v>352.5</v>
      </c>
      <c r="F15" s="15">
        <f>VLOOKUP($A15,[1]Hoja1!$A$9:$AM$276,3,0)</f>
        <v>10575</v>
      </c>
      <c r="G15" s="15">
        <f>VLOOKUP($A15,[1]Hoja1!$A$9:$AM$276,8,0)</f>
        <v>0</v>
      </c>
      <c r="H15" s="15">
        <f>VLOOKUP($A15,[1]Hoja1!$A$9:$AM$276,5,0)+VLOOKUP($A15,[1]Hoja1!$A$9:$AM$276,7,0)</f>
        <v>1233.75</v>
      </c>
      <c r="I15" s="15">
        <f>VLOOKUP($A15,[1]Hoja1!$A$9:$AM$276,4,0)+VLOOKUP($A15,[1]Hoja1!$A$9:$AM$276,6,0)</f>
        <v>0</v>
      </c>
      <c r="J15" s="15">
        <f>VLOOKUP($A15,[1]Hoja1!$A$9:$AM$276,10,0)</f>
        <v>9624.2800000000007</v>
      </c>
      <c r="K15" s="15">
        <f>VLOOKUP($A15,[1]Hoja1!$A$9:$AM$276,9,0)</f>
        <v>1000</v>
      </c>
      <c r="L15" s="16">
        <f t="shared" si="1"/>
        <v>21433.03</v>
      </c>
      <c r="M15" s="15">
        <f>VLOOKUP($A15,[1]Hoja1!$A$9:$AM$276,34,0)</f>
        <v>3199.28</v>
      </c>
      <c r="N15" s="16">
        <f t="shared" si="2"/>
        <v>18233.75</v>
      </c>
    </row>
    <row r="16" spans="1:14" s="11" customFormat="1" ht="10.5" customHeight="1" x14ac:dyDescent="0.25">
      <c r="A16" s="12" t="s">
        <v>133</v>
      </c>
      <c r="B16" s="13" t="s">
        <v>195</v>
      </c>
      <c r="C16" s="14" t="s">
        <v>100</v>
      </c>
      <c r="D16" s="14" t="s">
        <v>121</v>
      </c>
      <c r="E16" s="15">
        <f t="shared" si="0"/>
        <v>249</v>
      </c>
      <c r="F16" s="15">
        <f>VLOOKUP($A16,[1]Hoja1!$A$9:$AM$276,3,0)</f>
        <v>7470</v>
      </c>
      <c r="G16" s="15">
        <f>VLOOKUP($A16,[1]Hoja1!$A$9:$AM$276,8,0)</f>
        <v>0</v>
      </c>
      <c r="H16" s="15">
        <f>VLOOKUP($A16,[1]Hoja1!$A$9:$AM$276,5,0)+VLOOKUP($A16,[1]Hoja1!$A$9:$AM$276,7,0)</f>
        <v>871.5</v>
      </c>
      <c r="I16" s="15">
        <f>VLOOKUP($A16,[1]Hoja1!$A$9:$AM$276,4,0)+VLOOKUP($A16,[1]Hoja1!$A$9:$AM$276,6,0)</f>
        <v>0</v>
      </c>
      <c r="J16" s="15">
        <f>VLOOKUP($A16,[1]Hoja1!$A$9:$AM$276,10,0)</f>
        <v>1424.56</v>
      </c>
      <c r="K16" s="15">
        <f>VLOOKUP($A16,[1]Hoja1!$A$9:$AM$276,9,0)</f>
        <v>1000</v>
      </c>
      <c r="L16" s="16">
        <f t="shared" si="1"/>
        <v>9766.06</v>
      </c>
      <c r="M16" s="15">
        <f>VLOOKUP($A16,[1]Hoja1!$A$9:$AM$276,34,0)</f>
        <v>894.56</v>
      </c>
      <c r="N16" s="16">
        <f t="shared" si="2"/>
        <v>8871.5</v>
      </c>
    </row>
    <row r="17" spans="1:14" s="11" customFormat="1" ht="10.5" customHeight="1" x14ac:dyDescent="0.25">
      <c r="A17" s="12" t="s">
        <v>134</v>
      </c>
      <c r="B17" s="13" t="s">
        <v>194</v>
      </c>
      <c r="C17" s="14" t="s">
        <v>100</v>
      </c>
      <c r="D17" s="14" t="s">
        <v>121</v>
      </c>
      <c r="E17" s="15">
        <f t="shared" si="0"/>
        <v>352.5</v>
      </c>
      <c r="F17" s="15">
        <f>VLOOKUP($A17,[1]Hoja1!$A$9:$AM$276,3,0)</f>
        <v>10575</v>
      </c>
      <c r="G17" s="15">
        <f>VLOOKUP($A17,[1]Hoja1!$A$9:$AM$276,8,0)</f>
        <v>0</v>
      </c>
      <c r="H17" s="15">
        <f>VLOOKUP($A17,[1]Hoja1!$A$9:$AM$276,5,0)+VLOOKUP($A17,[1]Hoja1!$A$9:$AM$276,7,0)</f>
        <v>1233.75</v>
      </c>
      <c r="I17" s="15">
        <f>VLOOKUP($A17,[1]Hoja1!$A$9:$AM$276,4,0)+VLOOKUP($A17,[1]Hoja1!$A$9:$AM$276,6,0)</f>
        <v>0</v>
      </c>
      <c r="J17" s="15">
        <f>VLOOKUP($A17,[1]Hoja1!$A$9:$AM$276,10,0)</f>
        <v>7036.22</v>
      </c>
      <c r="K17" s="15">
        <f>VLOOKUP($A17,[1]Hoja1!$A$9:$AM$276,9,0)</f>
        <v>1000</v>
      </c>
      <c r="L17" s="16">
        <f t="shared" si="1"/>
        <v>18844.97</v>
      </c>
      <c r="M17" s="15">
        <f>VLOOKUP($A17,[1]Hoja1!$A$9:$AM$276,34,0)</f>
        <v>2611.2199999999998</v>
      </c>
      <c r="N17" s="16">
        <f t="shared" si="2"/>
        <v>16233.750000000002</v>
      </c>
    </row>
    <row r="18" spans="1:14" s="11" customFormat="1" ht="10.5" customHeight="1" x14ac:dyDescent="0.25">
      <c r="A18" s="12" t="s">
        <v>145</v>
      </c>
      <c r="B18" s="13" t="s">
        <v>146</v>
      </c>
      <c r="C18" s="14" t="s">
        <v>100</v>
      </c>
      <c r="D18" s="14" t="s">
        <v>121</v>
      </c>
      <c r="E18" s="15">
        <f t="shared" si="0"/>
        <v>0</v>
      </c>
      <c r="F18" s="15">
        <f>VLOOKUP($A18,[1]Hoja1!$A$9:$AM$276,3,0)</f>
        <v>0</v>
      </c>
      <c r="G18" s="15">
        <f>VLOOKUP($A18,[1]Hoja1!$A$9:$AM$276,8,0)</f>
        <v>2937.5</v>
      </c>
      <c r="H18" s="15">
        <f>VLOOKUP($A18,[1]Hoja1!$A$9:$AM$276,5,0)+VLOOKUP($A18,[1]Hoja1!$A$9:$AM$276,7,0)</f>
        <v>121.35</v>
      </c>
      <c r="I18" s="15">
        <f>VLOOKUP($A18,[1]Hoja1!$A$9:$AM$276,4,0)+VLOOKUP($A18,[1]Hoja1!$A$9:$AM$276,6,0)</f>
        <v>346.72</v>
      </c>
      <c r="J18" s="15">
        <f>VLOOKUP($A18,[1]Hoja1!$A$9:$AM$276,10,0)</f>
        <v>0</v>
      </c>
      <c r="K18" s="15">
        <f>VLOOKUP($A18,[1]Hoja1!$A$9:$AM$276,9,0)</f>
        <v>0</v>
      </c>
      <c r="L18" s="16">
        <f t="shared" si="1"/>
        <v>3405.5699999999997</v>
      </c>
      <c r="M18" s="15">
        <f>VLOOKUP($A18,[1]Hoja1!$A$9:$AM$276,34,0)</f>
        <v>53.58</v>
      </c>
      <c r="N18" s="16">
        <f t="shared" si="2"/>
        <v>3351.99</v>
      </c>
    </row>
    <row r="19" spans="1:14" s="11" customFormat="1" ht="10.5" customHeight="1" x14ac:dyDescent="0.25">
      <c r="A19" s="12" t="s">
        <v>147</v>
      </c>
      <c r="B19" s="13" t="s">
        <v>148</v>
      </c>
      <c r="C19" s="14" t="s">
        <v>100</v>
      </c>
      <c r="D19" s="14" t="s">
        <v>121</v>
      </c>
      <c r="E19" s="15">
        <v>208</v>
      </c>
      <c r="F19" s="15">
        <f>VLOOKUP($A19,[1]Hoja1!$A$9:$AM$276,3,0)</f>
        <v>7470</v>
      </c>
      <c r="G19" s="15">
        <f>VLOOKUP($A19,[1]Hoja1!$A$9:$AM$276,8,0)</f>
        <v>0</v>
      </c>
      <c r="H19" s="15">
        <f>VLOOKUP($A19,[1]Hoja1!$A$9:$AM$276,5,0)+VLOOKUP($A19,[1]Hoja1!$A$9:$AM$276,7,0)</f>
        <v>871.5</v>
      </c>
      <c r="I19" s="15">
        <f>VLOOKUP($A19,[1]Hoja1!$A$9:$AM$276,4,0)+VLOOKUP($A19,[1]Hoja1!$A$9:$AM$276,6,0)</f>
        <v>0</v>
      </c>
      <c r="J19" s="15">
        <f>VLOOKUP($A19,[1]Hoja1!$A$9:$AM$276,10,0)</f>
        <v>3755.56</v>
      </c>
      <c r="K19" s="15">
        <f>VLOOKUP($A19,[1]Hoja1!$A$9:$AM$276,9,0)</f>
        <v>1000</v>
      </c>
      <c r="L19" s="16">
        <f t="shared" si="1"/>
        <v>12097.06</v>
      </c>
      <c r="M19" s="15">
        <f>VLOOKUP($A19,[1]Hoja1!$A$9:$AM$276,34,0)</f>
        <v>1225.56</v>
      </c>
      <c r="N19" s="16">
        <f t="shared" si="2"/>
        <v>10871.5</v>
      </c>
    </row>
    <row r="20" spans="1:14" s="11" customFormat="1" ht="10.5" customHeight="1" x14ac:dyDescent="0.25">
      <c r="A20" s="12" t="s">
        <v>163</v>
      </c>
      <c r="B20" s="13" t="s">
        <v>164</v>
      </c>
      <c r="C20" s="14" t="s">
        <v>100</v>
      </c>
      <c r="D20" s="14" t="s">
        <v>121</v>
      </c>
      <c r="E20" s="15">
        <v>352.5</v>
      </c>
      <c r="F20" s="15">
        <f>VLOOKUP($A20,[1]Hoja1!$A$9:$AM$276,3,0)</f>
        <v>10575</v>
      </c>
      <c r="G20" s="15">
        <f>VLOOKUP($A20,[1]Hoja1!$A$9:$AM$276,8,0)</f>
        <v>0</v>
      </c>
      <c r="H20" s="15">
        <f>VLOOKUP($A20,[1]Hoja1!$A$9:$AM$276,5,0)+VLOOKUP($A20,[1]Hoja1!$A$9:$AM$276,7,0)</f>
        <v>1233.75</v>
      </c>
      <c r="I20" s="15">
        <f>VLOOKUP($A20,[1]Hoja1!$A$9:$AM$276,4,0)+VLOOKUP($A20,[1]Hoja1!$A$9:$AM$276,6,0)</f>
        <v>0</v>
      </c>
      <c r="J20" s="15">
        <f>VLOOKUP($A20,[1]Hoja1!$A$9:$AM$276,10,0)</f>
        <v>7036.2</v>
      </c>
      <c r="K20" s="15">
        <f>VLOOKUP($A20,[1]Hoja1!$A$9:$AM$276,9,0)</f>
        <v>1000</v>
      </c>
      <c r="L20" s="16">
        <f t="shared" si="1"/>
        <v>18844.95</v>
      </c>
      <c r="M20" s="15">
        <f>VLOOKUP($A20,[1]Hoja1!$A$9:$AM$276,34,0)</f>
        <v>2611.1999999999998</v>
      </c>
      <c r="N20" s="16">
        <f t="shared" ref="N20" si="3">+L20-M20</f>
        <v>16233.75</v>
      </c>
    </row>
    <row r="21" spans="1:14" s="11" customFormat="1" ht="10.5" customHeight="1" x14ac:dyDescent="0.25">
      <c r="A21" s="12" t="s">
        <v>174</v>
      </c>
      <c r="B21" s="13" t="s">
        <v>175</v>
      </c>
      <c r="C21" s="14" t="s">
        <v>100</v>
      </c>
      <c r="D21" s="14" t="s">
        <v>121</v>
      </c>
      <c r="E21" s="15">
        <v>320</v>
      </c>
      <c r="F21" s="15">
        <f>VLOOKUP($A21,[1]Hoja1!$A$9:$AM$276,3,0)</f>
        <v>0</v>
      </c>
      <c r="G21" s="15">
        <f>VLOOKUP($A21,[1]Hoja1!$A$9:$AM$276,8,0)</f>
        <v>2666.67</v>
      </c>
      <c r="H21" s="15">
        <f>VLOOKUP($A21,[1]Hoja1!$A$9:$AM$276,5,0)+VLOOKUP($A21,[1]Hoja1!$A$9:$AM$276,7,0)</f>
        <v>0</v>
      </c>
      <c r="I21" s="15">
        <f>VLOOKUP($A21,[1]Hoja1!$A$9:$AM$276,4,0)+VLOOKUP($A21,[1]Hoja1!$A$9:$AM$276,6,0)</f>
        <v>120.66</v>
      </c>
      <c r="J21" s="15">
        <f>VLOOKUP($A21,[1]Hoja1!$A$9:$AM$276,10,0)</f>
        <v>0</v>
      </c>
      <c r="K21" s="15">
        <f>VLOOKUP($A21,[1]Hoja1!$A$9:$AM$276,9,0)</f>
        <v>0</v>
      </c>
      <c r="L21" s="16">
        <f t="shared" si="1"/>
        <v>2787.33</v>
      </c>
      <c r="M21" s="15">
        <f>VLOOKUP($A21,[1]Hoja1!$A$9:$AM$276,34,0)</f>
        <v>28.76</v>
      </c>
      <c r="N21" s="16">
        <f t="shared" si="2"/>
        <v>2758.5699999999997</v>
      </c>
    </row>
    <row r="22" spans="1:14" s="11" customFormat="1" ht="10.5" customHeight="1" x14ac:dyDescent="0.25">
      <c r="A22" s="12" t="s">
        <v>178</v>
      </c>
      <c r="B22" s="13" t="s">
        <v>179</v>
      </c>
      <c r="C22" s="14" t="s">
        <v>100</v>
      </c>
      <c r="D22" s="14" t="s">
        <v>121</v>
      </c>
      <c r="E22" s="15">
        <v>456</v>
      </c>
      <c r="F22" s="15">
        <f>VLOOKUP($A22,[1]Hoja1!$A$9:$AM$276,3,0)</f>
        <v>13680</v>
      </c>
      <c r="G22" s="15">
        <f>VLOOKUP($A22,[1]Hoja1!$A$9:$AM$276,8,0)</f>
        <v>0</v>
      </c>
      <c r="H22" s="15">
        <f>VLOOKUP($A22,[1]Hoja1!$A$9:$AM$276,5,0)+VLOOKUP($A22,[1]Hoja1!$A$9:$AM$276,7,0)</f>
        <v>1596</v>
      </c>
      <c r="I22" s="15">
        <f>VLOOKUP($A22,[1]Hoja1!$A$9:$AM$276,4,0)+VLOOKUP($A22,[1]Hoja1!$A$9:$AM$276,6,0)</f>
        <v>0</v>
      </c>
      <c r="J22" s="15">
        <f>VLOOKUP($A22,[1]Hoja1!$A$9:$AM$276,10,0)</f>
        <v>9221.5</v>
      </c>
      <c r="K22" s="15">
        <f>VLOOKUP($A22,[1]Hoja1!$A$9:$AM$276,9,0)</f>
        <v>1000</v>
      </c>
      <c r="L22" s="16">
        <f t="shared" si="1"/>
        <v>24497.5</v>
      </c>
      <c r="M22" s="15">
        <f>VLOOKUP($A22,[1]Hoja1!$A$9:$AM$276,34,0)</f>
        <v>3901.5</v>
      </c>
      <c r="N22" s="16">
        <f t="shared" ref="N22" si="4">+L22-M22</f>
        <v>20596</v>
      </c>
    </row>
    <row r="23" spans="1:14" s="11" customFormat="1" ht="10.5" customHeight="1" x14ac:dyDescent="0.25">
      <c r="A23" s="12" t="s">
        <v>185</v>
      </c>
      <c r="B23" s="13" t="s">
        <v>186</v>
      </c>
      <c r="C23" s="14" t="s">
        <v>100</v>
      </c>
      <c r="D23" s="14" t="s">
        <v>121</v>
      </c>
      <c r="E23" s="15">
        <v>475</v>
      </c>
      <c r="F23" s="15">
        <f>VLOOKUP($A23,[1]Hoja1!$A$9:$AM$276,3,0)</f>
        <v>14250</v>
      </c>
      <c r="G23" s="15">
        <f>VLOOKUP($A23,[1]Hoja1!$A$9:$AM$276,8,0)</f>
        <v>0</v>
      </c>
      <c r="H23" s="15">
        <f>VLOOKUP($A23,[1]Hoja1!$A$9:$AM$276,5,0)+VLOOKUP($A23,[1]Hoja1!$A$9:$AM$276,7,0)</f>
        <v>1662.5</v>
      </c>
      <c r="I23" s="15">
        <f>VLOOKUP($A23,[1]Hoja1!$A$9:$AM$276,4,0)+VLOOKUP($A23,[1]Hoja1!$A$9:$AM$276,6,0)</f>
        <v>0</v>
      </c>
      <c r="J23" s="15">
        <f>VLOOKUP($A23,[1]Hoja1!$A$9:$AM$276,10,0)</f>
        <v>9537.56</v>
      </c>
      <c r="K23" s="15">
        <f>VLOOKUP($A23,[1]Hoja1!$A$9:$AM$276,9,0)</f>
        <v>1000</v>
      </c>
      <c r="L23" s="16">
        <f t="shared" si="1"/>
        <v>25450.059999999998</v>
      </c>
      <c r="M23" s="15">
        <f>VLOOKUP($A23,[1]Hoja1!$A$9:$AM$276,34,0)</f>
        <v>4117.78</v>
      </c>
      <c r="N23" s="16">
        <f t="shared" ref="N23" si="5">+L23-M23</f>
        <v>21332.28</v>
      </c>
    </row>
    <row r="24" spans="1:14" s="11" customFormat="1" ht="10.5" customHeight="1" x14ac:dyDescent="0.25">
      <c r="A24" s="12"/>
      <c r="B24" s="13"/>
      <c r="C24" s="14"/>
      <c r="D24" s="14"/>
      <c r="E24" s="15"/>
      <c r="F24" s="15"/>
      <c r="G24" s="14"/>
      <c r="H24" s="14"/>
      <c r="I24" s="14"/>
      <c r="J24" s="14"/>
      <c r="K24" s="14"/>
      <c r="L24" s="16"/>
      <c r="M24" s="16"/>
      <c r="N24" s="16"/>
    </row>
    <row r="25" spans="1:14" s="11" customFormat="1" ht="10.5" customHeight="1" x14ac:dyDescent="0.25">
      <c r="A25" s="12"/>
      <c r="B25" s="13"/>
      <c r="C25" s="14"/>
      <c r="D25" s="14"/>
      <c r="E25" s="15"/>
      <c r="F25" s="15"/>
      <c r="G25" s="14"/>
      <c r="H25" s="14"/>
      <c r="I25" s="15">
        <v>0</v>
      </c>
      <c r="J25" s="14"/>
      <c r="K25" s="14"/>
      <c r="L25" s="16"/>
      <c r="M25" s="16"/>
      <c r="N25" s="16"/>
    </row>
    <row r="26" spans="1:14" s="11" customFormat="1" ht="17.25" customHeight="1" x14ac:dyDescent="0.25">
      <c r="A26" s="6" t="s">
        <v>182</v>
      </c>
      <c r="B26" s="7"/>
      <c r="C26" s="8"/>
      <c r="D26" s="8"/>
      <c r="E26" s="9"/>
      <c r="F26" s="9"/>
      <c r="G26" s="8"/>
      <c r="H26" s="8"/>
      <c r="I26" s="8"/>
      <c r="J26" s="8"/>
      <c r="K26" s="8"/>
      <c r="L26" s="10"/>
      <c r="M26" s="10"/>
      <c r="N26" s="10"/>
    </row>
    <row r="27" spans="1:14" s="11" customFormat="1" ht="10.5" customHeight="1" x14ac:dyDescent="0.25">
      <c r="A27" s="12" t="s">
        <v>183</v>
      </c>
      <c r="B27" s="13" t="s">
        <v>184</v>
      </c>
      <c r="C27" s="14" t="s">
        <v>16</v>
      </c>
      <c r="D27" s="14" t="s">
        <v>121</v>
      </c>
      <c r="E27" s="15">
        <f t="shared" ref="E27" si="6">+F27/30</f>
        <v>249</v>
      </c>
      <c r="F27" s="15">
        <f>VLOOKUP($A27,[1]Hoja1!$A$9:$AM$276,3,0)</f>
        <v>7470</v>
      </c>
      <c r="G27" s="15">
        <f>VLOOKUP($A27,[1]Hoja1!$A$9:$AM$276,8,0)</f>
        <v>0</v>
      </c>
      <c r="H27" s="15">
        <f>VLOOKUP($A27,[1]Hoja1!$A$9:$AM$276,5,0)+VLOOKUP($A27,[1]Hoja1!$A$9:$AM$276,7,0)</f>
        <v>871.5</v>
      </c>
      <c r="I27" s="15">
        <f>VLOOKUP($A27,[1]Hoja1!$A$9:$AM$276,4,0)+VLOOKUP($A27,[1]Hoja1!$A$9:$AM$276,6,0)</f>
        <v>0</v>
      </c>
      <c r="J27" s="15">
        <f>VLOOKUP($A27,[1]Hoja1!$A$9:$AM$276,10,0)</f>
        <v>900</v>
      </c>
      <c r="K27" s="15">
        <f>VLOOKUP($A27,[1]Hoja1!$A$9:$AM$276,9,0)</f>
        <v>1000</v>
      </c>
      <c r="L27" s="16">
        <f>SUM(F27:J27)</f>
        <v>9241.5</v>
      </c>
      <c r="M27" s="15">
        <f>VLOOKUP($A27,[1]Hoja1!$A$9:$AM$276,34,0)</f>
        <v>824.22</v>
      </c>
      <c r="N27" s="16">
        <f t="shared" ref="N27" si="7">+L27-M27</f>
        <v>8417.2800000000007</v>
      </c>
    </row>
    <row r="28" spans="1:14" s="11" customFormat="1" ht="10.5" customHeight="1" x14ac:dyDescent="0.25">
      <c r="A28" s="12"/>
      <c r="B28" s="13"/>
      <c r="C28" s="14"/>
      <c r="D28" s="14"/>
      <c r="E28" s="15"/>
      <c r="F28" s="15"/>
      <c r="G28" s="14"/>
      <c r="H28" s="14"/>
      <c r="I28" s="15">
        <v>0</v>
      </c>
      <c r="J28" s="14"/>
      <c r="K28" s="14"/>
      <c r="L28" s="16"/>
      <c r="M28" s="16"/>
      <c r="N28" s="16"/>
    </row>
    <row r="29" spans="1:14" s="11" customFormat="1" ht="17.25" customHeight="1" x14ac:dyDescent="0.25">
      <c r="A29" s="6" t="s">
        <v>20</v>
      </c>
      <c r="B29" s="7"/>
      <c r="C29" s="8"/>
      <c r="D29" s="8"/>
      <c r="E29" s="9"/>
      <c r="F29" s="9"/>
      <c r="G29" s="8"/>
      <c r="H29" s="8"/>
      <c r="I29" s="8"/>
      <c r="J29" s="8"/>
      <c r="K29" s="8"/>
      <c r="L29" s="10"/>
      <c r="M29" s="10"/>
      <c r="N29" s="10"/>
    </row>
    <row r="30" spans="1:14" s="11" customFormat="1" ht="10.5" customHeight="1" x14ac:dyDescent="0.25">
      <c r="A30" s="12" t="s">
        <v>99</v>
      </c>
      <c r="B30" s="13" t="s">
        <v>105</v>
      </c>
      <c r="C30" s="14" t="s">
        <v>16</v>
      </c>
      <c r="D30" s="14" t="s">
        <v>121</v>
      </c>
      <c r="E30" s="15">
        <f t="shared" ref="E30:E31" si="8">+F30/30</f>
        <v>249</v>
      </c>
      <c r="F30" s="15">
        <f>VLOOKUP($A30,[1]Hoja1!$A$9:$AM$276,3,0)</f>
        <v>7470</v>
      </c>
      <c r="G30" s="15">
        <f>VLOOKUP($A30,[1]Hoja1!$A$9:$AM$276,8,0)</f>
        <v>0</v>
      </c>
      <c r="H30" s="15">
        <f>VLOOKUP($A30,[1]Hoja1!$A$9:$AM$276,5,0)+VLOOKUP($A30,[1]Hoja1!$A$9:$AM$276,7,0)</f>
        <v>871.5</v>
      </c>
      <c r="I30" s="15">
        <f>VLOOKUP($A30,[1]Hoja1!$A$9:$AM$276,4,0)+VLOOKUP($A30,[1]Hoja1!$A$9:$AM$276,6,0)</f>
        <v>0</v>
      </c>
      <c r="J30" s="15">
        <f>VLOOKUP($A30,[1]Hoja1!$A$9:$AM$276,10,0)</f>
        <v>2600</v>
      </c>
      <c r="K30" s="15">
        <f>VLOOKUP($A30,[1]Hoja1!$A$9:$AM$276,9,0)</f>
        <v>1000</v>
      </c>
      <c r="L30" s="16">
        <f t="shared" ref="L30:L31" si="9">SUM(F30:J30)</f>
        <v>10941.5</v>
      </c>
      <c r="M30" s="15">
        <f>VLOOKUP($A30,[1]Hoja1!$A$9:$AM$276,34,0)</f>
        <v>1555.46</v>
      </c>
      <c r="N30" s="16">
        <f t="shared" ref="N30:N31" si="10">+L30-M30</f>
        <v>9386.0400000000009</v>
      </c>
    </row>
    <row r="31" spans="1:14" s="11" customFormat="1" ht="10.5" customHeight="1" x14ac:dyDescent="0.25">
      <c r="A31" s="12" t="s">
        <v>124</v>
      </c>
      <c r="B31" s="13" t="s">
        <v>125</v>
      </c>
      <c r="C31" s="14" t="s">
        <v>207</v>
      </c>
      <c r="D31" s="14" t="s">
        <v>121</v>
      </c>
      <c r="E31" s="15">
        <f t="shared" si="8"/>
        <v>333.33</v>
      </c>
      <c r="F31" s="15">
        <f>VLOOKUP($A31,[1]Hoja1!$A$9:$AM$276,3,0)</f>
        <v>9999.9</v>
      </c>
      <c r="G31" s="15">
        <f>VLOOKUP($A31,[1]Hoja1!$A$9:$AM$276,8,0)</f>
        <v>0</v>
      </c>
      <c r="H31" s="15">
        <f>VLOOKUP($A31,[1]Hoja1!$A$9:$AM$276,5,0)+VLOOKUP($A31,[1]Hoja1!$A$9:$AM$276,7,0)</f>
        <v>1166.6500000000001</v>
      </c>
      <c r="I31" s="15">
        <f>VLOOKUP($A31,[1]Hoja1!$A$9:$AM$276,4,0)+VLOOKUP($A31,[1]Hoja1!$A$9:$AM$276,6,0)</f>
        <v>0</v>
      </c>
      <c r="J31" s="15">
        <f>VLOOKUP($A31,[1]Hoja1!$A$9:$AM$276,10,0)</f>
        <v>9000.1</v>
      </c>
      <c r="K31" s="15">
        <f>VLOOKUP($A31,[1]Hoja1!$A$9:$AM$276,9,0)</f>
        <v>1000</v>
      </c>
      <c r="L31" s="16">
        <f t="shared" si="9"/>
        <v>20166.650000000001</v>
      </c>
      <c r="M31" s="15">
        <f>VLOOKUP($A31,[1]Hoja1!$A$9:$AM$276,34,0)</f>
        <v>2794.44</v>
      </c>
      <c r="N31" s="16">
        <f t="shared" si="10"/>
        <v>17372.210000000003</v>
      </c>
    </row>
    <row r="32" spans="1:14" s="11" customFormat="1" ht="10.5" customHeight="1" x14ac:dyDescent="0.25">
      <c r="A32" s="12"/>
      <c r="B32" s="13"/>
      <c r="C32" s="14"/>
      <c r="D32" s="14"/>
      <c r="E32" s="15"/>
      <c r="F32" s="15"/>
      <c r="G32" s="14"/>
      <c r="H32" s="14"/>
      <c r="I32" s="15">
        <v>0</v>
      </c>
      <c r="J32" s="14"/>
      <c r="K32" s="14"/>
      <c r="L32" s="16"/>
      <c r="M32" s="16"/>
      <c r="N32" s="16"/>
    </row>
    <row r="33" spans="1:14" s="11" customFormat="1" ht="17.25" customHeight="1" x14ac:dyDescent="0.25">
      <c r="A33" s="6" t="s">
        <v>21</v>
      </c>
      <c r="B33" s="7"/>
      <c r="C33" s="8"/>
      <c r="D33" s="8"/>
      <c r="E33" s="9"/>
      <c r="F33" s="9"/>
      <c r="G33" s="8"/>
      <c r="H33" s="8"/>
      <c r="I33" s="8"/>
      <c r="J33" s="8"/>
      <c r="K33" s="8"/>
      <c r="L33" s="10"/>
      <c r="M33" s="10"/>
      <c r="N33" s="10"/>
    </row>
    <row r="34" spans="1:14" s="11" customFormat="1" ht="10.5" customHeight="1" x14ac:dyDescent="0.25">
      <c r="A34" s="12" t="s">
        <v>22</v>
      </c>
      <c r="B34" s="13" t="s">
        <v>23</v>
      </c>
      <c r="C34" s="14" t="s">
        <v>16</v>
      </c>
      <c r="D34" s="14" t="s">
        <v>17</v>
      </c>
      <c r="E34" s="15">
        <f t="shared" ref="E34" si="11">+F34/30</f>
        <v>305.60000000000002</v>
      </c>
      <c r="F34" s="15">
        <f>VLOOKUP($A34,[1]Hoja1!$A$9:$AM$276,3,0)</f>
        <v>9168</v>
      </c>
      <c r="G34" s="15">
        <f>VLOOKUP($A34,[1]Hoja1!$A$9:$AM$276,8,0)</f>
        <v>0</v>
      </c>
      <c r="H34" s="15">
        <f>VLOOKUP($A34,[1]Hoja1!$A$9:$AM$276,5,0)+VLOOKUP($A34,[1]Hoja1!$A$9:$AM$276,7,0)</f>
        <v>1069.5999999999999</v>
      </c>
      <c r="I34" s="15">
        <f>VLOOKUP($A34,[1]Hoja1!$A$9:$AM$276,4,0)+VLOOKUP($A34,[1]Hoja1!$A$9:$AM$276,6,0)</f>
        <v>0</v>
      </c>
      <c r="J34" s="15">
        <f>VLOOKUP($A34,[1]Hoja1!$A$9:$AM$276,10,0)</f>
        <v>832</v>
      </c>
      <c r="K34" s="15">
        <f>VLOOKUP($A34,[1]Hoja1!$A$9:$AM$276,9,0)</f>
        <v>1000</v>
      </c>
      <c r="L34" s="16">
        <f>SUM(F34:J34)</f>
        <v>11069.6</v>
      </c>
      <c r="M34" s="15">
        <f>VLOOKUP($A34,[1]Hoja1!$A$9:$AM$276,34,0)</f>
        <v>4526.1099999999997</v>
      </c>
      <c r="N34" s="16">
        <f t="shared" ref="N34" si="12">+L34-M34</f>
        <v>6543.4900000000007</v>
      </c>
    </row>
    <row r="35" spans="1:14" s="11" customFormat="1" ht="10.5" customHeight="1" x14ac:dyDescent="0.25">
      <c r="A35" s="12" t="s">
        <v>24</v>
      </c>
      <c r="B35" s="13"/>
      <c r="C35" s="14"/>
      <c r="D35" s="14"/>
      <c r="E35" s="15"/>
      <c r="F35" s="15"/>
      <c r="G35" s="15"/>
      <c r="H35" s="15"/>
      <c r="I35" s="15"/>
      <c r="J35" s="15"/>
      <c r="K35" s="15"/>
      <c r="L35" s="16"/>
      <c r="M35" s="15"/>
      <c r="N35" s="16"/>
    </row>
    <row r="36" spans="1:14" s="11" customFormat="1" ht="10.5" customHeight="1" x14ac:dyDescent="0.25">
      <c r="A36" s="12"/>
      <c r="B36" s="13"/>
      <c r="C36" s="14"/>
      <c r="D36" s="14"/>
      <c r="E36" s="15"/>
      <c r="F36" s="15"/>
      <c r="G36" s="14"/>
      <c r="H36" s="14"/>
      <c r="I36" s="15"/>
      <c r="J36" s="14"/>
      <c r="K36" s="14"/>
      <c r="L36" s="16"/>
      <c r="M36" s="16"/>
      <c r="N36" s="16"/>
    </row>
    <row r="37" spans="1:14" s="11" customFormat="1" ht="17.25" customHeight="1" x14ac:dyDescent="0.25">
      <c r="A37" s="6" t="s">
        <v>25</v>
      </c>
      <c r="B37" s="7"/>
      <c r="C37" s="8"/>
      <c r="D37" s="8"/>
      <c r="E37" s="9"/>
      <c r="F37" s="9"/>
      <c r="G37" s="8"/>
      <c r="H37" s="8"/>
      <c r="I37" s="8"/>
      <c r="J37" s="8"/>
      <c r="K37" s="8"/>
      <c r="L37" s="10"/>
      <c r="M37" s="10"/>
      <c r="N37" s="10"/>
    </row>
    <row r="38" spans="1:14" s="11" customFormat="1" ht="10.5" customHeight="1" x14ac:dyDescent="0.25">
      <c r="A38" s="17" t="s">
        <v>26</v>
      </c>
      <c r="B38" s="13" t="s">
        <v>27</v>
      </c>
      <c r="C38" s="14" t="s">
        <v>28</v>
      </c>
      <c r="D38" s="14" t="s">
        <v>17</v>
      </c>
      <c r="E38" s="15">
        <f>+F38/30</f>
        <v>342.5</v>
      </c>
      <c r="F38" s="15">
        <f>VLOOKUP($A38,[1]Hoja1!$A$9:$AM$276,3,0)</f>
        <v>10275</v>
      </c>
      <c r="G38" s="15">
        <f>VLOOKUP($A38,[1]Hoja1!$A$9:$AM$276,8,0)</f>
        <v>0</v>
      </c>
      <c r="H38" s="15">
        <f>VLOOKUP($A38,[1]Hoja1!$A$9:$AM$276,5,0)+VLOOKUP($A38,[1]Hoja1!$A$9:$AM$276,7,0)</f>
        <v>1198.75</v>
      </c>
      <c r="I38" s="15">
        <f>VLOOKUP($A38,[1]Hoja1!$A$9:$AM$276,4,0)+VLOOKUP($A38,[1]Hoja1!$A$9:$AM$276,6,0)</f>
        <v>0</v>
      </c>
      <c r="J38" s="15">
        <f>VLOOKUP($A38,[1]Hoja1!$A$9:$AM$276,10,0)</f>
        <v>1925</v>
      </c>
      <c r="K38" s="15">
        <f>VLOOKUP($A38,[1]Hoja1!$A$9:$AM$276,9,0)</f>
        <v>1000</v>
      </c>
      <c r="L38" s="16">
        <f>SUM(F38:J38)</f>
        <v>13398.75</v>
      </c>
      <c r="M38" s="15">
        <f>VLOOKUP($A38,[1]Hoja1!$A$9:$AM$276,34,0)</f>
        <v>2962.1</v>
      </c>
      <c r="N38" s="16">
        <f>+L38-M38</f>
        <v>10436.65</v>
      </c>
    </row>
    <row r="39" spans="1:14" s="11" customFormat="1" ht="10.5" customHeight="1" x14ac:dyDescent="0.25">
      <c r="A39" s="17"/>
      <c r="B39" s="13"/>
      <c r="C39" s="14"/>
      <c r="D39" s="14"/>
      <c r="E39" s="15"/>
      <c r="F39" s="15"/>
      <c r="G39" s="14"/>
      <c r="H39" s="14"/>
      <c r="I39" s="14"/>
      <c r="J39" s="14"/>
      <c r="K39" s="14"/>
      <c r="L39" s="16"/>
      <c r="M39" s="16"/>
      <c r="N39" s="16"/>
    </row>
    <row r="40" spans="1:14" s="11" customFormat="1" ht="17.25" customHeight="1" x14ac:dyDescent="0.25">
      <c r="A40" s="6" t="s">
        <v>29</v>
      </c>
      <c r="B40" s="7"/>
      <c r="C40" s="8"/>
      <c r="D40" s="8"/>
      <c r="E40" s="9"/>
      <c r="F40" s="9"/>
      <c r="G40" s="8"/>
      <c r="H40" s="8"/>
      <c r="I40" s="8"/>
      <c r="J40" s="8"/>
      <c r="K40" s="8"/>
      <c r="L40" s="10"/>
      <c r="M40" s="10"/>
      <c r="N40" s="10"/>
    </row>
    <row r="41" spans="1:14" s="11" customFormat="1" ht="10.5" customHeight="1" x14ac:dyDescent="0.25">
      <c r="A41" s="12" t="s">
        <v>30</v>
      </c>
      <c r="B41" s="13" t="s">
        <v>31</v>
      </c>
      <c r="C41" s="14" t="s">
        <v>16</v>
      </c>
      <c r="D41" s="14" t="s">
        <v>17</v>
      </c>
      <c r="E41" s="15">
        <f t="shared" ref="E41:E43" si="13">+F41/30</f>
        <v>480.3</v>
      </c>
      <c r="F41" s="15">
        <f>VLOOKUP($A41,[1]Hoja1!$A$9:$AM$276,3,0)</f>
        <v>14409</v>
      </c>
      <c r="G41" s="15">
        <f>VLOOKUP($A41,[1]Hoja1!$A$9:$AM$276,8,0)</f>
        <v>0</v>
      </c>
      <c r="H41" s="15">
        <f>VLOOKUP($A41,[1]Hoja1!$A$9:$AM$276,5,0)+VLOOKUP($A41,[1]Hoja1!$A$9:$AM$276,7,0)</f>
        <v>1681.05</v>
      </c>
      <c r="I41" s="15">
        <f>VLOOKUP($A41,[1]Hoja1!$A$9:$AM$276,4,0)+VLOOKUP($A41,[1]Hoja1!$A$9:$AM$276,6,0)</f>
        <v>0</v>
      </c>
      <c r="J41" s="15">
        <f>VLOOKUP($A41,[1]Hoja1!$A$9:$AM$276,10,0)</f>
        <v>0</v>
      </c>
      <c r="K41" s="15">
        <f>VLOOKUP($A41,[1]Hoja1!$A$9:$AM$276,9,0)</f>
        <v>1000</v>
      </c>
      <c r="L41" s="16">
        <f t="shared" ref="L41:L43" si="14">SUM(F41:J41)</f>
        <v>16090.05</v>
      </c>
      <c r="M41" s="15">
        <f>VLOOKUP($A41,[1]Hoja1!$A$9:$AM$276,34,0)</f>
        <v>7992.45</v>
      </c>
      <c r="N41" s="16">
        <f t="shared" ref="N41:N43" si="15">+L41-M41</f>
        <v>8097.5999999999995</v>
      </c>
    </row>
    <row r="42" spans="1:14" s="11" customFormat="1" ht="10.5" customHeight="1" x14ac:dyDescent="0.25">
      <c r="A42" s="12" t="s">
        <v>129</v>
      </c>
      <c r="B42" s="13" t="s">
        <v>130</v>
      </c>
      <c r="C42" s="14" t="s">
        <v>131</v>
      </c>
      <c r="D42" s="14" t="s">
        <v>121</v>
      </c>
      <c r="E42" s="15">
        <f t="shared" si="13"/>
        <v>249</v>
      </c>
      <c r="F42" s="15">
        <f>VLOOKUP($A42,[1]Hoja1!$A$9:$AM$276,3,0)</f>
        <v>7470</v>
      </c>
      <c r="G42" s="15">
        <f>VLOOKUP($A42,[1]Hoja1!$A$9:$AM$276,8,0)</f>
        <v>0</v>
      </c>
      <c r="H42" s="15">
        <f>VLOOKUP($A42,[1]Hoja1!$A$9:$AM$276,5,0)+VLOOKUP($A42,[1]Hoja1!$A$9:$AM$276,7,0)</f>
        <v>871.5</v>
      </c>
      <c r="I42" s="15">
        <f>VLOOKUP($A42,[1]Hoja1!$A$9:$AM$276,4,0)+VLOOKUP($A42,[1]Hoja1!$A$9:$AM$276,6,0)</f>
        <v>0</v>
      </c>
      <c r="J42" s="15">
        <f>VLOOKUP($A42,[1]Hoja1!$A$9:$AM$276,10,0)</f>
        <v>2700</v>
      </c>
      <c r="K42" s="15">
        <f>VLOOKUP($A42,[1]Hoja1!$A$9:$AM$276,9,0)</f>
        <v>1000</v>
      </c>
      <c r="L42" s="16">
        <f t="shared" si="14"/>
        <v>11041.5</v>
      </c>
      <c r="M42" s="15">
        <f>VLOOKUP($A42,[1]Hoja1!$A$9:$AM$276,34,0)</f>
        <v>1069.0999999999999</v>
      </c>
      <c r="N42" s="16">
        <f t="shared" si="15"/>
        <v>9972.4</v>
      </c>
    </row>
    <row r="43" spans="1:14" s="11" customFormat="1" ht="10.5" customHeight="1" x14ac:dyDescent="0.25">
      <c r="A43" s="12" t="s">
        <v>137</v>
      </c>
      <c r="B43" s="13" t="s">
        <v>138</v>
      </c>
      <c r="C43" s="14" t="s">
        <v>139</v>
      </c>
      <c r="D43" s="14" t="s">
        <v>17</v>
      </c>
      <c r="E43" s="15">
        <f t="shared" si="13"/>
        <v>485</v>
      </c>
      <c r="F43" s="15">
        <f>VLOOKUP($A43,[1]Hoja1!$A$9:$AM$276,3,0)</f>
        <v>14550</v>
      </c>
      <c r="G43" s="15">
        <f>VLOOKUP($A43,[1]Hoja1!$A$9:$AM$276,8,0)</f>
        <v>0</v>
      </c>
      <c r="H43" s="15">
        <f>VLOOKUP($A43,[1]Hoja1!$A$9:$AM$276,5,0)+VLOOKUP($A43,[1]Hoja1!$A$9:$AM$276,7,0)</f>
        <v>1697.5</v>
      </c>
      <c r="I43" s="15">
        <f>VLOOKUP($A43,[1]Hoja1!$A$9:$AM$276,4,0)+VLOOKUP($A43,[1]Hoja1!$A$9:$AM$276,6,0)</f>
        <v>0</v>
      </c>
      <c r="J43" s="15">
        <f>VLOOKUP($A43,[1]Hoja1!$A$9:$AM$276,10,0)</f>
        <v>9674.52</v>
      </c>
      <c r="K43" s="15">
        <f>VLOOKUP($A43,[1]Hoja1!$A$9:$AM$276,9,0)</f>
        <v>1000</v>
      </c>
      <c r="L43" s="16">
        <f t="shared" si="14"/>
        <v>25922.02</v>
      </c>
      <c r="M43" s="15">
        <f>VLOOKUP($A43,[1]Hoja1!$A$9:$AM$276,34,0)</f>
        <v>4224.5200000000004</v>
      </c>
      <c r="N43" s="16">
        <f t="shared" si="15"/>
        <v>21697.5</v>
      </c>
    </row>
    <row r="44" spans="1:14" s="11" customFormat="1" ht="10.5" customHeight="1" x14ac:dyDescent="0.25">
      <c r="A44" s="26"/>
      <c r="B44" s="13"/>
      <c r="C44" s="14"/>
      <c r="D44" s="14"/>
      <c r="E44" s="15"/>
      <c r="F44" s="15"/>
      <c r="G44" s="14"/>
      <c r="H44" s="14"/>
      <c r="I44" s="14"/>
      <c r="J44" s="14"/>
      <c r="K44" s="14"/>
      <c r="L44" s="16"/>
      <c r="M44" s="16"/>
      <c r="N44" s="16"/>
    </row>
    <row r="45" spans="1:14" s="11" customFormat="1" ht="17.25" customHeight="1" x14ac:dyDescent="0.25">
      <c r="A45" s="6" t="s">
        <v>34</v>
      </c>
      <c r="B45" s="7"/>
      <c r="C45" s="8"/>
      <c r="D45" s="8"/>
      <c r="E45" s="9"/>
      <c r="F45" s="9"/>
      <c r="G45" s="8"/>
      <c r="H45" s="8"/>
      <c r="I45" s="8"/>
      <c r="J45" s="8"/>
      <c r="K45" s="8"/>
      <c r="L45" s="10"/>
      <c r="M45" s="10"/>
      <c r="N45" s="10"/>
    </row>
    <row r="46" spans="1:14" s="11" customFormat="1" ht="10.5" customHeight="1" x14ac:dyDescent="0.25">
      <c r="A46" s="26" t="s">
        <v>35</v>
      </c>
      <c r="B46" s="13" t="s">
        <v>36</v>
      </c>
      <c r="C46" s="14" t="s">
        <v>37</v>
      </c>
      <c r="D46" s="14" t="s">
        <v>17</v>
      </c>
      <c r="E46" s="15">
        <f t="shared" ref="E46:E61" si="16">+F46/30</f>
        <v>392.25</v>
      </c>
      <c r="F46" s="15">
        <f>VLOOKUP($A46,[1]Hoja1!$A$9:$AM$276,3,0)</f>
        <v>11767.5</v>
      </c>
      <c r="G46" s="15">
        <f>VLOOKUP($A46,[1]Hoja1!$A$9:$AM$276,8,0)</f>
        <v>0</v>
      </c>
      <c r="H46" s="15">
        <f>VLOOKUP($A46,[1]Hoja1!$A$9:$AM$276,5,0)+VLOOKUP($A46,[1]Hoja1!$A$9:$AM$276,7,0)</f>
        <v>1372.88</v>
      </c>
      <c r="I46" s="15">
        <f>VLOOKUP($A46,[1]Hoja1!$A$9:$AM$276,4,0)+VLOOKUP($A46,[1]Hoja1!$A$9:$AM$276,6,0)</f>
        <v>0</v>
      </c>
      <c r="J46" s="15">
        <f>VLOOKUP($A46,[1]Hoja1!$A$9:$AM$276,10,0)</f>
        <v>0</v>
      </c>
      <c r="K46" s="15">
        <f>VLOOKUP($A46,[1]Hoja1!$A$9:$AM$276,9,0)</f>
        <v>1000</v>
      </c>
      <c r="L46" s="16">
        <f t="shared" ref="L46:L68" si="17">SUM(F46:J46)</f>
        <v>13140.380000000001</v>
      </c>
      <c r="M46" s="15">
        <f>VLOOKUP($A46,[1]Hoja1!$A$9:$AM$276,34,0)</f>
        <v>3715.6</v>
      </c>
      <c r="N46" s="16">
        <f t="shared" ref="N46:N61" si="18">+L46-M46</f>
        <v>9424.7800000000007</v>
      </c>
    </row>
    <row r="47" spans="1:14" s="11" customFormat="1" ht="10.5" customHeight="1" x14ac:dyDescent="0.25">
      <c r="A47" s="26" t="s">
        <v>38</v>
      </c>
      <c r="B47" s="13" t="s">
        <v>39</v>
      </c>
      <c r="C47" s="14" t="s">
        <v>40</v>
      </c>
      <c r="D47" s="14" t="s">
        <v>17</v>
      </c>
      <c r="E47" s="15">
        <f t="shared" si="16"/>
        <v>248.92999999999998</v>
      </c>
      <c r="F47" s="15">
        <f>VLOOKUP($A47,[1]Hoja1!$A$9:$AM$276,3,0)</f>
        <v>7467.9</v>
      </c>
      <c r="G47" s="15">
        <f>VLOOKUP($A47,[1]Hoja1!$A$9:$AM$276,8,0)</f>
        <v>0</v>
      </c>
      <c r="H47" s="15">
        <f>VLOOKUP($A47,[1]Hoja1!$A$9:$AM$276,5,0)+VLOOKUP($A47,[1]Hoja1!$A$9:$AM$276,7,0)</f>
        <v>871.25</v>
      </c>
      <c r="I47" s="15">
        <f>VLOOKUP($A47,[1]Hoja1!$A$9:$AM$276,4,0)+VLOOKUP($A47,[1]Hoja1!$A$9:$AM$276,6,0)</f>
        <v>0</v>
      </c>
      <c r="J47" s="15">
        <f>VLOOKUP($A47,[1]Hoja1!$A$9:$AM$276,10,0)</f>
        <v>0</v>
      </c>
      <c r="K47" s="15">
        <f>VLOOKUP($A47,[1]Hoja1!$A$9:$AM$276,9,0)</f>
        <v>1000</v>
      </c>
      <c r="L47" s="16">
        <f t="shared" si="17"/>
        <v>8339.15</v>
      </c>
      <c r="M47" s="15">
        <f>VLOOKUP($A47,[1]Hoja1!$A$9:$AM$276,34,0)</f>
        <v>600</v>
      </c>
      <c r="N47" s="16">
        <f t="shared" si="18"/>
        <v>7739.15</v>
      </c>
    </row>
    <row r="48" spans="1:14" s="11" customFormat="1" ht="10.5" customHeight="1" x14ac:dyDescent="0.25">
      <c r="A48" s="26" t="s">
        <v>41</v>
      </c>
      <c r="B48" s="13" t="s">
        <v>42</v>
      </c>
      <c r="C48" s="14" t="s">
        <v>40</v>
      </c>
      <c r="D48" s="14" t="s">
        <v>17</v>
      </c>
      <c r="E48" s="15">
        <f t="shared" si="16"/>
        <v>248.92999999999998</v>
      </c>
      <c r="F48" s="15">
        <f>VLOOKUP($A48,[1]Hoja1!$A$9:$AM$276,3,0)</f>
        <v>7467.9</v>
      </c>
      <c r="G48" s="15">
        <f>VLOOKUP($A48,[1]Hoja1!$A$9:$AM$276,8,0)</f>
        <v>0</v>
      </c>
      <c r="H48" s="15">
        <f>VLOOKUP($A48,[1]Hoja1!$A$9:$AM$276,5,0)+VLOOKUP($A48,[1]Hoja1!$A$9:$AM$276,7,0)</f>
        <v>871.25</v>
      </c>
      <c r="I48" s="15">
        <f>VLOOKUP($A48,[1]Hoja1!$A$9:$AM$276,4,0)+VLOOKUP($A48,[1]Hoja1!$A$9:$AM$276,6,0)</f>
        <v>0</v>
      </c>
      <c r="J48" s="15">
        <f>VLOOKUP($A48,[1]Hoja1!$A$9:$AM$276,10,0)</f>
        <v>0</v>
      </c>
      <c r="K48" s="15">
        <f>VLOOKUP($A48,[1]Hoja1!$A$9:$AM$276,9,0)</f>
        <v>1000</v>
      </c>
      <c r="L48" s="16">
        <f t="shared" si="17"/>
        <v>8339.15</v>
      </c>
      <c r="M48" s="15">
        <f>VLOOKUP($A48,[1]Hoja1!$A$9:$AM$276,34,0)</f>
        <v>2574.44</v>
      </c>
      <c r="N48" s="16">
        <f t="shared" si="18"/>
        <v>5764.7099999999991</v>
      </c>
    </row>
    <row r="49" spans="1:14" s="11" customFormat="1" ht="10.5" customHeight="1" x14ac:dyDescent="0.25">
      <c r="A49" s="26" t="s">
        <v>43</v>
      </c>
      <c r="B49" s="13" t="s">
        <v>44</v>
      </c>
      <c r="C49" s="14" t="s">
        <v>40</v>
      </c>
      <c r="D49" s="14" t="s">
        <v>17</v>
      </c>
      <c r="E49" s="15">
        <f t="shared" si="16"/>
        <v>248.92999999999998</v>
      </c>
      <c r="F49" s="15">
        <f>VLOOKUP($A49,[1]Hoja1!$A$9:$AM$276,3,0)</f>
        <v>7467.9</v>
      </c>
      <c r="G49" s="15">
        <f>VLOOKUP($A49,[1]Hoja1!$A$9:$AM$276,8,0)</f>
        <v>0</v>
      </c>
      <c r="H49" s="15">
        <f>VLOOKUP($A49,[1]Hoja1!$A$9:$AM$276,5,0)+VLOOKUP($A49,[1]Hoja1!$A$9:$AM$276,7,0)</f>
        <v>871.25</v>
      </c>
      <c r="I49" s="15">
        <f>VLOOKUP($A49,[1]Hoja1!$A$9:$AM$276,4,0)+VLOOKUP($A49,[1]Hoja1!$A$9:$AM$276,6,0)</f>
        <v>0</v>
      </c>
      <c r="J49" s="15">
        <f>VLOOKUP($A49,[1]Hoja1!$A$9:$AM$276,10,0)</f>
        <v>0</v>
      </c>
      <c r="K49" s="15">
        <f>VLOOKUP($A49,[1]Hoja1!$A$9:$AM$276,9,0)</f>
        <v>1000</v>
      </c>
      <c r="L49" s="16">
        <f t="shared" si="17"/>
        <v>8339.15</v>
      </c>
      <c r="M49" s="15">
        <f>VLOOKUP($A49,[1]Hoja1!$A$9:$AM$276,34,0)</f>
        <v>1799.42</v>
      </c>
      <c r="N49" s="16">
        <f t="shared" si="18"/>
        <v>6539.73</v>
      </c>
    </row>
    <row r="50" spans="1:14" s="11" customFormat="1" ht="10.5" customHeight="1" x14ac:dyDescent="0.25">
      <c r="A50" s="26" t="s">
        <v>45</v>
      </c>
      <c r="B50" s="13" t="s">
        <v>46</v>
      </c>
      <c r="C50" s="14" t="s">
        <v>37</v>
      </c>
      <c r="D50" s="14" t="s">
        <v>17</v>
      </c>
      <c r="E50" s="15">
        <f t="shared" si="16"/>
        <v>305.60000000000002</v>
      </c>
      <c r="F50" s="15">
        <f>VLOOKUP($A50,[1]Hoja1!$A$9:$AM$276,3,0)</f>
        <v>9168</v>
      </c>
      <c r="G50" s="15">
        <f>VLOOKUP($A50,[1]Hoja1!$A$9:$AM$276,8,0)</f>
        <v>0</v>
      </c>
      <c r="H50" s="15">
        <f>VLOOKUP($A50,[1]Hoja1!$A$9:$AM$276,5,0)+VLOOKUP($A50,[1]Hoja1!$A$9:$AM$276,7,0)</f>
        <v>1069.5999999999999</v>
      </c>
      <c r="I50" s="15">
        <f>VLOOKUP($A50,[1]Hoja1!$A$9:$AM$276,4,0)+VLOOKUP($A50,[1]Hoja1!$A$9:$AM$276,6,0)</f>
        <v>0</v>
      </c>
      <c r="J50" s="15">
        <f>VLOOKUP($A50,[1]Hoja1!$A$9:$AM$276,10,0)</f>
        <v>2000</v>
      </c>
      <c r="K50" s="15">
        <f>VLOOKUP($A50,[1]Hoja1!$A$9:$AM$276,9,0)</f>
        <v>1000</v>
      </c>
      <c r="L50" s="16">
        <f t="shared" si="17"/>
        <v>12237.6</v>
      </c>
      <c r="M50" s="15">
        <f>VLOOKUP($A50,[1]Hoja1!$A$9:$AM$276,34,0)</f>
        <v>5878.26</v>
      </c>
      <c r="N50" s="16">
        <f t="shared" si="18"/>
        <v>6359.34</v>
      </c>
    </row>
    <row r="51" spans="1:14" s="11" customFormat="1" ht="10.5" customHeight="1" x14ac:dyDescent="0.25">
      <c r="A51" s="26" t="s">
        <v>32</v>
      </c>
      <c r="B51" s="13" t="s">
        <v>33</v>
      </c>
      <c r="C51" s="14" t="s">
        <v>37</v>
      </c>
      <c r="D51" s="14" t="s">
        <v>17</v>
      </c>
      <c r="E51" s="15">
        <f t="shared" si="16"/>
        <v>263.94</v>
      </c>
      <c r="F51" s="15">
        <f>VLOOKUP($A51,[1]Hoja1!$A$9:$AM$276,3,0)</f>
        <v>7918.2</v>
      </c>
      <c r="G51" s="15">
        <f>VLOOKUP($A51,[1]Hoja1!$A$9:$AM$276,8,0)</f>
        <v>0</v>
      </c>
      <c r="H51" s="15">
        <f>VLOOKUP($A51,[1]Hoja1!$A$9:$AM$276,5,0)+VLOOKUP($A51,[1]Hoja1!$A$9:$AM$276,7,0)</f>
        <v>923.79</v>
      </c>
      <c r="I51" s="15">
        <f>VLOOKUP($A51,[1]Hoja1!$A$9:$AM$276,4,0)+VLOOKUP($A51,[1]Hoja1!$A$9:$AM$276,6,0)</f>
        <v>0</v>
      </c>
      <c r="J51" s="15">
        <f>VLOOKUP($A51,[1]Hoja1!$A$9:$AM$276,10,0)</f>
        <v>0</v>
      </c>
      <c r="K51" s="15">
        <f>VLOOKUP($A51,[1]Hoja1!$A$9:$AM$276,9,0)</f>
        <v>1000</v>
      </c>
      <c r="L51" s="16">
        <f t="shared" si="17"/>
        <v>8841.99</v>
      </c>
      <c r="M51" s="15">
        <f>VLOOKUP($A51,[1]Hoja1!$A$9:$AM$276,34,0)</f>
        <v>1689.2</v>
      </c>
      <c r="N51" s="16">
        <f t="shared" si="18"/>
        <v>7152.79</v>
      </c>
    </row>
    <row r="52" spans="1:14" s="11" customFormat="1" ht="10.5" customHeight="1" x14ac:dyDescent="0.25">
      <c r="A52" s="26" t="s">
        <v>48</v>
      </c>
      <c r="B52" s="13" t="s">
        <v>49</v>
      </c>
      <c r="C52" s="14" t="s">
        <v>214</v>
      </c>
      <c r="D52" s="14" t="s">
        <v>17</v>
      </c>
      <c r="E52" s="15">
        <f t="shared" si="16"/>
        <v>516.79999999999995</v>
      </c>
      <c r="F52" s="15">
        <f>VLOOKUP($A52,[1]Hoja1!$A$9:$AM$276,3,0)</f>
        <v>15504</v>
      </c>
      <c r="G52" s="15">
        <f>VLOOKUP($A52,[1]Hoja1!$A$9:$AM$276,8,0)</f>
        <v>0</v>
      </c>
      <c r="H52" s="15">
        <f>VLOOKUP($A52,[1]Hoja1!$A$9:$AM$276,5,0)+VLOOKUP($A52,[1]Hoja1!$A$9:$AM$276,7,0)</f>
        <v>1808.8</v>
      </c>
      <c r="I52" s="15">
        <f>VLOOKUP($A52,[1]Hoja1!$A$9:$AM$276,4,0)+VLOOKUP($A52,[1]Hoja1!$A$9:$AM$276,6,0)</f>
        <v>0</v>
      </c>
      <c r="J52" s="15">
        <f>VLOOKUP($A52,[1]Hoja1!$A$9:$AM$276,10,0)</f>
        <v>0</v>
      </c>
      <c r="K52" s="15">
        <f>VLOOKUP($A52,[1]Hoja1!$A$9:$AM$276,9,0)</f>
        <v>1000</v>
      </c>
      <c r="L52" s="16">
        <f t="shared" si="17"/>
        <v>17312.8</v>
      </c>
      <c r="M52" s="15">
        <f>VLOOKUP($A52,[1]Hoja1!$A$9:$AM$276,34,0)</f>
        <v>6609.6</v>
      </c>
      <c r="N52" s="16">
        <f t="shared" si="18"/>
        <v>10703.199999999999</v>
      </c>
    </row>
    <row r="53" spans="1:14" s="11" customFormat="1" ht="10.5" customHeight="1" x14ac:dyDescent="0.25">
      <c r="A53" s="26" t="s">
        <v>50</v>
      </c>
      <c r="B53" s="13" t="s">
        <v>51</v>
      </c>
      <c r="C53" s="14" t="s">
        <v>52</v>
      </c>
      <c r="D53" s="14" t="s">
        <v>17</v>
      </c>
      <c r="E53" s="15">
        <f t="shared" si="16"/>
        <v>525</v>
      </c>
      <c r="F53" s="15">
        <f>VLOOKUP($A53,[1]Hoja1!$A$9:$AM$276,3,0)</f>
        <v>15750</v>
      </c>
      <c r="G53" s="15">
        <f>VLOOKUP($A53,[1]Hoja1!$A$9:$AM$276,8,0)</f>
        <v>0</v>
      </c>
      <c r="H53" s="15">
        <f>VLOOKUP($A53,[1]Hoja1!$A$9:$AM$276,5,0)+VLOOKUP($A53,[1]Hoja1!$A$9:$AM$276,7,0)</f>
        <v>1837.5</v>
      </c>
      <c r="I53" s="15">
        <f>VLOOKUP($A53,[1]Hoja1!$A$9:$AM$276,4,0)+VLOOKUP($A53,[1]Hoja1!$A$9:$AM$276,6,0)</f>
        <v>0</v>
      </c>
      <c r="J53" s="15">
        <f>VLOOKUP($A53,[1]Hoja1!$A$9:$AM$276,10,0)</f>
        <v>1850.8</v>
      </c>
      <c r="K53" s="15">
        <f>VLOOKUP($A53,[1]Hoja1!$A$9:$AM$276,9,0)</f>
        <v>1000</v>
      </c>
      <c r="L53" s="16">
        <f t="shared" si="17"/>
        <v>19438.3</v>
      </c>
      <c r="M53" s="15">
        <f>VLOOKUP($A53,[1]Hoja1!$A$9:$AM$276,34,0)</f>
        <v>4830.13</v>
      </c>
      <c r="N53" s="16">
        <f t="shared" si="18"/>
        <v>14608.169999999998</v>
      </c>
    </row>
    <row r="54" spans="1:14" s="11" customFormat="1" ht="10.5" customHeight="1" x14ac:dyDescent="0.25">
      <c r="A54" s="26" t="s">
        <v>53</v>
      </c>
      <c r="B54" s="13" t="s">
        <v>54</v>
      </c>
      <c r="C54" s="14" t="s">
        <v>55</v>
      </c>
      <c r="D54" s="14" t="s">
        <v>17</v>
      </c>
      <c r="E54" s="15">
        <f t="shared" si="16"/>
        <v>248.92999999999998</v>
      </c>
      <c r="F54" s="15">
        <f>VLOOKUP($A54,[1]Hoja1!$A$9:$AM$276,3,0)</f>
        <v>7467.9</v>
      </c>
      <c r="G54" s="15">
        <f>VLOOKUP($A54,[1]Hoja1!$A$9:$AM$276,8,0)</f>
        <v>0</v>
      </c>
      <c r="H54" s="15">
        <f>VLOOKUP($A54,[1]Hoja1!$A$9:$AM$276,5,0)+VLOOKUP($A54,[1]Hoja1!$A$9:$AM$276,7,0)</f>
        <v>871.25</v>
      </c>
      <c r="I54" s="15">
        <f>VLOOKUP($A54,[1]Hoja1!$A$9:$AM$276,4,0)+VLOOKUP($A54,[1]Hoja1!$A$9:$AM$276,6,0)</f>
        <v>0</v>
      </c>
      <c r="J54" s="15">
        <f>VLOOKUP($A54,[1]Hoja1!$A$9:$AM$276,10,0)</f>
        <v>0</v>
      </c>
      <c r="K54" s="15">
        <f>VLOOKUP($A54,[1]Hoja1!$A$9:$AM$276,9,0)</f>
        <v>1000</v>
      </c>
      <c r="L54" s="16">
        <f t="shared" si="17"/>
        <v>8339.15</v>
      </c>
      <c r="M54" s="15">
        <f>VLOOKUP($A54,[1]Hoja1!$A$9:$AM$276,34,0)</f>
        <v>0</v>
      </c>
      <c r="N54" s="16">
        <f t="shared" si="18"/>
        <v>8339.15</v>
      </c>
    </row>
    <row r="55" spans="1:14" s="11" customFormat="1" ht="10.5" customHeight="1" x14ac:dyDescent="0.25">
      <c r="A55" s="26" t="s">
        <v>116</v>
      </c>
      <c r="B55" s="13" t="s">
        <v>57</v>
      </c>
      <c r="C55" s="14" t="s">
        <v>204</v>
      </c>
      <c r="D55" s="14" t="s">
        <v>17</v>
      </c>
      <c r="E55" s="15">
        <f t="shared" si="16"/>
        <v>534.42999999999995</v>
      </c>
      <c r="F55" s="15">
        <f>VLOOKUP($A55,[1]Hoja1!$A$9:$AM$276,3,0)</f>
        <v>16032.9</v>
      </c>
      <c r="G55" s="15">
        <f>VLOOKUP($A55,[1]Hoja1!$A$9:$AM$276,8,0)</f>
        <v>0</v>
      </c>
      <c r="H55" s="15">
        <f>VLOOKUP($A55,[1]Hoja1!$A$9:$AM$276,5,0)+VLOOKUP($A55,[1]Hoja1!$A$9:$AM$276,7,0)</f>
        <v>1870.5</v>
      </c>
      <c r="I55" s="15">
        <f>VLOOKUP($A55,[1]Hoja1!$A$9:$AM$276,4,0)+VLOOKUP($A55,[1]Hoja1!$A$9:$AM$276,6,0)</f>
        <v>0</v>
      </c>
      <c r="J55" s="15">
        <f>VLOOKUP($A55,[1]Hoja1!$A$9:$AM$276,10,0)</f>
        <v>6000</v>
      </c>
      <c r="K55" s="15">
        <f>VLOOKUP($A55,[1]Hoja1!$A$9:$AM$276,9,0)</f>
        <v>1000</v>
      </c>
      <c r="L55" s="16">
        <f t="shared" si="17"/>
        <v>23903.4</v>
      </c>
      <c r="M55" s="15">
        <f>VLOOKUP($A55,[1]Hoja1!$A$9:$AM$276,34,0)</f>
        <v>6583.23</v>
      </c>
      <c r="N55" s="16">
        <f t="shared" si="18"/>
        <v>17320.170000000002</v>
      </c>
    </row>
    <row r="56" spans="1:14" s="11" customFormat="1" ht="10.5" customHeight="1" x14ac:dyDescent="0.25">
      <c r="A56" s="26" t="s">
        <v>117</v>
      </c>
      <c r="B56" s="13" t="s">
        <v>59</v>
      </c>
      <c r="C56" s="14" t="s">
        <v>56</v>
      </c>
      <c r="D56" s="14" t="s">
        <v>17</v>
      </c>
      <c r="E56" s="15">
        <f t="shared" si="16"/>
        <v>446.53</v>
      </c>
      <c r="F56" s="15">
        <f>VLOOKUP($A56,[1]Hoja1!$A$9:$AM$276,3,0)</f>
        <v>13395.9</v>
      </c>
      <c r="G56" s="15">
        <f>VLOOKUP($A56,[1]Hoja1!$A$9:$AM$276,8,0)</f>
        <v>0</v>
      </c>
      <c r="H56" s="15">
        <f>VLOOKUP($A56,[1]Hoja1!$A$9:$AM$276,5,0)+VLOOKUP($A56,[1]Hoja1!$A$9:$AM$276,7,0)</f>
        <v>1562.86</v>
      </c>
      <c r="I56" s="15">
        <f>VLOOKUP($A56,[1]Hoja1!$A$9:$AM$276,4,0)+VLOOKUP($A56,[1]Hoja1!$A$9:$AM$276,6,0)</f>
        <v>0</v>
      </c>
      <c r="J56" s="15">
        <f>VLOOKUP($A56,[1]Hoja1!$A$9:$AM$276,10,0)</f>
        <v>5600</v>
      </c>
      <c r="K56" s="15">
        <f>VLOOKUP($A56,[1]Hoja1!$A$9:$AM$276,9,0)</f>
        <v>1000</v>
      </c>
      <c r="L56" s="16">
        <f t="shared" si="17"/>
        <v>20558.760000000002</v>
      </c>
      <c r="M56" s="15">
        <f>VLOOKUP($A56,[1]Hoja1!$A$9:$AM$276,34,0)</f>
        <v>2957.58</v>
      </c>
      <c r="N56" s="16">
        <f t="shared" si="18"/>
        <v>17601.18</v>
      </c>
    </row>
    <row r="57" spans="1:14" s="11" customFormat="1" ht="10.5" customHeight="1" x14ac:dyDescent="0.25">
      <c r="A57" s="26" t="s">
        <v>109</v>
      </c>
      <c r="B57" s="13" t="s">
        <v>60</v>
      </c>
      <c r="C57" s="14" t="s">
        <v>61</v>
      </c>
      <c r="D57" s="14" t="s">
        <v>121</v>
      </c>
      <c r="E57" s="15">
        <f t="shared" si="16"/>
        <v>249</v>
      </c>
      <c r="F57" s="15">
        <f>VLOOKUP($A57,[1]Hoja1!$A$9:$AM$276,3,0)</f>
        <v>7470</v>
      </c>
      <c r="G57" s="15">
        <f>VLOOKUP($A57,[1]Hoja1!$A$9:$AM$276,8,0)</f>
        <v>0</v>
      </c>
      <c r="H57" s="15">
        <f>VLOOKUP($A57,[1]Hoja1!$A$9:$AM$276,5,0)+VLOOKUP($A57,[1]Hoja1!$A$9:$AM$276,7,0)</f>
        <v>871.5</v>
      </c>
      <c r="I57" s="15">
        <f>VLOOKUP($A57,[1]Hoja1!$A$9:$AM$276,4,0)+VLOOKUP($A57,[1]Hoja1!$A$9:$AM$276,6,0)</f>
        <v>0</v>
      </c>
      <c r="J57" s="15">
        <f>VLOOKUP($A57,[1]Hoja1!$A$9:$AM$276,10,0)</f>
        <v>1006.32</v>
      </c>
      <c r="K57" s="15">
        <f>VLOOKUP($A57,[1]Hoja1!$A$9:$AM$276,9,0)</f>
        <v>1000</v>
      </c>
      <c r="L57" s="16">
        <f t="shared" si="17"/>
        <v>9347.82</v>
      </c>
      <c r="M57" s="15">
        <f>VLOOKUP($A57,[1]Hoja1!$A$9:$AM$276,34,0)</f>
        <v>838.32</v>
      </c>
      <c r="N57" s="16">
        <f t="shared" si="18"/>
        <v>8509.5</v>
      </c>
    </row>
    <row r="58" spans="1:14" s="11" customFormat="1" ht="10.5" customHeight="1" x14ac:dyDescent="0.25">
      <c r="A58" s="26" t="s">
        <v>110</v>
      </c>
      <c r="B58" s="13" t="s">
        <v>62</v>
      </c>
      <c r="C58" s="14" t="s">
        <v>61</v>
      </c>
      <c r="D58" s="14" t="s">
        <v>121</v>
      </c>
      <c r="E58" s="15">
        <f t="shared" si="16"/>
        <v>430</v>
      </c>
      <c r="F58" s="15">
        <f>VLOOKUP($A58,[1]Hoja1!$A$9:$AM$276,3,0)</f>
        <v>12900</v>
      </c>
      <c r="G58" s="15">
        <f>VLOOKUP($A58,[1]Hoja1!$A$9:$AM$276,8,0)</f>
        <v>0</v>
      </c>
      <c r="H58" s="15">
        <f>VLOOKUP($A58,[1]Hoja1!$A$9:$AM$276,5,0)+VLOOKUP($A58,[1]Hoja1!$A$9:$AM$276,7,0)</f>
        <v>1505</v>
      </c>
      <c r="I58" s="15">
        <f>VLOOKUP($A58,[1]Hoja1!$A$9:$AM$276,4,0)+VLOOKUP($A58,[1]Hoja1!$A$9:$AM$276,6,0)</f>
        <v>0</v>
      </c>
      <c r="J58" s="15">
        <f>VLOOKUP($A58,[1]Hoja1!$A$9:$AM$276,10,0)</f>
        <v>0</v>
      </c>
      <c r="K58" s="15">
        <f>VLOOKUP($A58,[1]Hoja1!$A$9:$AM$276,9,0)</f>
        <v>1000</v>
      </c>
      <c r="L58" s="16">
        <f t="shared" si="17"/>
        <v>14405</v>
      </c>
      <c r="M58" s="15">
        <f>VLOOKUP($A58,[1]Hoja1!$A$9:$AM$276,34,0)</f>
        <v>1566.22</v>
      </c>
      <c r="N58" s="16">
        <f t="shared" si="18"/>
        <v>12838.78</v>
      </c>
    </row>
    <row r="59" spans="1:14" s="11" customFormat="1" ht="12" customHeight="1" x14ac:dyDescent="0.25">
      <c r="A59" s="26" t="s">
        <v>96</v>
      </c>
      <c r="B59" s="13" t="s">
        <v>228</v>
      </c>
      <c r="C59" s="14" t="s">
        <v>98</v>
      </c>
      <c r="D59" s="14" t="s">
        <v>121</v>
      </c>
      <c r="E59" s="15">
        <f t="shared" si="16"/>
        <v>580.98</v>
      </c>
      <c r="F59" s="15">
        <f>VLOOKUP($A59,[1]Hoja1!$A$9:$AM$276,3,0)</f>
        <v>17429.400000000001</v>
      </c>
      <c r="G59" s="15">
        <f>VLOOKUP($A59,[1]Hoja1!$A$9:$AM$276,8,0)</f>
        <v>0</v>
      </c>
      <c r="H59" s="15">
        <f>VLOOKUP($A59,[1]Hoja1!$A$9:$AM$276,5,0)+VLOOKUP($A59,[1]Hoja1!$A$9:$AM$276,7,0)</f>
        <v>2033.43</v>
      </c>
      <c r="I59" s="15">
        <f>VLOOKUP($A59,[1]Hoja1!$A$9:$AM$276,4,0)+VLOOKUP($A59,[1]Hoja1!$A$9:$AM$276,6,0)</f>
        <v>0</v>
      </c>
      <c r="J59" s="15">
        <f>VLOOKUP($A59,[1]Hoja1!$A$9:$AM$276,10,0)</f>
        <v>4600</v>
      </c>
      <c r="K59" s="15">
        <f>VLOOKUP($A59,[1]Hoja1!$A$9:$AM$276,9,0)</f>
        <v>1000</v>
      </c>
      <c r="L59" s="16">
        <f t="shared" si="17"/>
        <v>24062.83</v>
      </c>
      <c r="M59" s="15">
        <f>VLOOKUP($A59,[1]Hoja1!$A$9:$AM$276,34,0)</f>
        <v>3707.22</v>
      </c>
      <c r="N59" s="16">
        <f t="shared" si="18"/>
        <v>20355.61</v>
      </c>
    </row>
    <row r="60" spans="1:14" s="11" customFormat="1" ht="10.5" customHeight="1" x14ac:dyDescent="0.25">
      <c r="A60" s="26" t="s">
        <v>176</v>
      </c>
      <c r="B60" s="13" t="s">
        <v>177</v>
      </c>
      <c r="C60" s="14" t="s">
        <v>16</v>
      </c>
      <c r="D60" s="14" t="s">
        <v>121</v>
      </c>
      <c r="E60" s="15">
        <f t="shared" ref="E60" si="19">+F60/30</f>
        <v>250</v>
      </c>
      <c r="F60" s="15">
        <f>VLOOKUP($A60,[1]Hoja1!$A$9:$AM$276,3,0)</f>
        <v>7500</v>
      </c>
      <c r="G60" s="15">
        <f>VLOOKUP($A60,[1]Hoja1!$A$9:$AM$276,8,0)</f>
        <v>0</v>
      </c>
      <c r="H60" s="15">
        <f>VLOOKUP($A60,[1]Hoja1!$A$9:$AM$276,5,0)+VLOOKUP($A60,[1]Hoja1!$A$9:$AM$276,7,0)</f>
        <v>875</v>
      </c>
      <c r="I60" s="15">
        <f>VLOOKUP($A60,[1]Hoja1!$A$9:$AM$276,4,0)+VLOOKUP($A60,[1]Hoja1!$A$9:$AM$276,6,0)</f>
        <v>0</v>
      </c>
      <c r="J60" s="15">
        <f>VLOOKUP($A60,[1]Hoja1!$A$9:$AM$276,10,0)</f>
        <v>1439</v>
      </c>
      <c r="K60" s="15">
        <f>VLOOKUP($A60,[1]Hoja1!$A$9:$AM$276,9,0)</f>
        <v>1000</v>
      </c>
      <c r="L60" s="16">
        <f t="shared" si="17"/>
        <v>9814</v>
      </c>
      <c r="M60" s="15">
        <f>VLOOKUP($A60,[1]Hoja1!$A$9:$AM$276,34,0)</f>
        <v>901.14</v>
      </c>
      <c r="N60" s="16">
        <f t="shared" ref="N60" si="20">+L60-M60</f>
        <v>8912.86</v>
      </c>
    </row>
    <row r="61" spans="1:14" s="11" customFormat="1" ht="10.5" customHeight="1" x14ac:dyDescent="0.25">
      <c r="A61" s="26" t="s">
        <v>132</v>
      </c>
      <c r="B61" s="13" t="s">
        <v>189</v>
      </c>
      <c r="C61" s="14" t="s">
        <v>28</v>
      </c>
      <c r="D61" s="14" t="s">
        <v>121</v>
      </c>
      <c r="E61" s="15">
        <f t="shared" si="16"/>
        <v>475</v>
      </c>
      <c r="F61" s="15">
        <f>VLOOKUP($A61,[1]Hoja1!$A$9:$AM$276,3,0)</f>
        <v>14250</v>
      </c>
      <c r="G61" s="15">
        <f>VLOOKUP($A61,[1]Hoja1!$A$9:$AM$276,8,0)</f>
        <v>0</v>
      </c>
      <c r="H61" s="15">
        <f>VLOOKUP($A61,[1]Hoja1!$A$9:$AM$276,5,0)+VLOOKUP($A61,[1]Hoja1!$A$9:$AM$276,7,0)</f>
        <v>1662.5</v>
      </c>
      <c r="I61" s="15">
        <f>VLOOKUP($A61,[1]Hoja1!$A$9:$AM$276,4,0)+VLOOKUP($A61,[1]Hoja1!$A$9:$AM$276,6,0)</f>
        <v>0</v>
      </c>
      <c r="J61" s="15">
        <f>VLOOKUP($A61,[1]Hoja1!$A$9:$AM$276,10,0)</f>
        <v>9537.56</v>
      </c>
      <c r="K61" s="15">
        <f>VLOOKUP($A61,[1]Hoja1!$A$9:$AM$276,9,0)</f>
        <v>1000</v>
      </c>
      <c r="L61" s="16">
        <f t="shared" si="17"/>
        <v>25450.059999999998</v>
      </c>
      <c r="M61" s="15">
        <f>VLOOKUP($A61,[1]Hoja1!$A$9:$AM$276,34,0)</f>
        <v>4117.74</v>
      </c>
      <c r="N61" s="16">
        <f t="shared" si="18"/>
        <v>21332.32</v>
      </c>
    </row>
    <row r="62" spans="1:14" x14ac:dyDescent="0.25">
      <c r="A62" s="26" t="s">
        <v>165</v>
      </c>
      <c r="B62" s="13" t="s">
        <v>166</v>
      </c>
      <c r="C62" s="5" t="s">
        <v>56</v>
      </c>
      <c r="D62" s="14" t="s">
        <v>121</v>
      </c>
      <c r="E62" s="15">
        <v>208</v>
      </c>
      <c r="F62" s="15">
        <f>VLOOKUP($A62,[1]Hoja1!$A$9:$AM$276,3,0)</f>
        <v>8400</v>
      </c>
      <c r="G62" s="15">
        <f>VLOOKUP($A62,[1]Hoja1!$A$9:$AM$276,8,0)</f>
        <v>0</v>
      </c>
      <c r="H62" s="15">
        <f>VLOOKUP($A62,[1]Hoja1!$A$9:$AM$276,5,0)+VLOOKUP($A62,[1]Hoja1!$A$9:$AM$276,7,0)</f>
        <v>980</v>
      </c>
      <c r="I62" s="15">
        <f>VLOOKUP($A62,[1]Hoja1!$A$9:$AM$276,4,0)+VLOOKUP($A62,[1]Hoja1!$A$9:$AM$276,6,0)</f>
        <v>0</v>
      </c>
      <c r="J62" s="15">
        <f>VLOOKUP($A62,[1]Hoja1!$A$9:$AM$276,10,0)</f>
        <v>2600</v>
      </c>
      <c r="K62" s="15">
        <f>VLOOKUP($A62,[1]Hoja1!$A$9:$AM$276,9,0)</f>
        <v>1000</v>
      </c>
      <c r="L62" s="16">
        <f t="shared" si="17"/>
        <v>11980</v>
      </c>
      <c r="M62" s="15">
        <f>VLOOKUP($A62,[1]Hoja1!$A$9:$AM$276,34,0)</f>
        <v>1187.42</v>
      </c>
      <c r="N62" s="16">
        <f>+L62-M62</f>
        <v>10792.58</v>
      </c>
    </row>
    <row r="63" spans="1:14" x14ac:dyDescent="0.25">
      <c r="A63" s="26" t="s">
        <v>219</v>
      </c>
      <c r="B63" s="13" t="s">
        <v>220</v>
      </c>
      <c r="C63" s="5" t="s">
        <v>56</v>
      </c>
      <c r="D63" s="14" t="s">
        <v>121</v>
      </c>
      <c r="E63" s="15">
        <v>266.67</v>
      </c>
      <c r="F63" s="15">
        <f>VLOOKUP($A63,[1]Hoja1!$A$9:$AM$276,3,0)</f>
        <v>8000.1</v>
      </c>
      <c r="G63" s="15">
        <f>VLOOKUP($A63,[1]Hoja1!$A$9:$AM$276,8,0)</f>
        <v>0</v>
      </c>
      <c r="H63" s="15">
        <f>VLOOKUP($A63,[1]Hoja1!$A$9:$AM$276,5,0)+VLOOKUP($A63,[1]Hoja1!$A$9:$AM$276,7,0)</f>
        <v>0</v>
      </c>
      <c r="I63" s="15">
        <f>VLOOKUP($A63,[1]Hoja1!$A$9:$AM$276,4,0)+VLOOKUP($A63,[1]Hoja1!$A$9:$AM$276,6,0)</f>
        <v>0</v>
      </c>
      <c r="J63" s="15">
        <f>VLOOKUP($A63,[1]Hoja1!$A$9:$AM$276,10,0)</f>
        <v>1000</v>
      </c>
      <c r="K63" s="15">
        <f>VLOOKUP($A63,[1]Hoja1!$A$9:$AM$276,9,0)</f>
        <v>1000</v>
      </c>
      <c r="L63" s="16">
        <f t="shared" si="17"/>
        <v>9000.1</v>
      </c>
      <c r="M63" s="15">
        <f>VLOOKUP($A63,[1]Hoja1!$A$9:$AM$276,34,0)</f>
        <v>893.48</v>
      </c>
      <c r="N63" s="16">
        <f t="shared" ref="N63:N65" si="21">+L63-M63</f>
        <v>8106.6200000000008</v>
      </c>
    </row>
    <row r="64" spans="1:14" x14ac:dyDescent="0.25">
      <c r="A64" s="26" t="s">
        <v>221</v>
      </c>
      <c r="B64" s="13" t="s">
        <v>222</v>
      </c>
      <c r="C64" s="5" t="s">
        <v>56</v>
      </c>
      <c r="D64" s="14" t="s">
        <v>121</v>
      </c>
      <c r="E64" s="15">
        <v>266.67</v>
      </c>
      <c r="F64" s="15">
        <f>VLOOKUP($A64,[1]Hoja1!$A$9:$AM$276,3,0)</f>
        <v>8000.1</v>
      </c>
      <c r="G64" s="15">
        <f>VLOOKUP($A64,[1]Hoja1!$A$9:$AM$276,8,0)</f>
        <v>0</v>
      </c>
      <c r="H64" s="15">
        <f>VLOOKUP($A64,[1]Hoja1!$A$9:$AM$276,5,0)+VLOOKUP($A64,[1]Hoja1!$A$9:$AM$276,7,0)</f>
        <v>0</v>
      </c>
      <c r="I64" s="15">
        <f>VLOOKUP($A64,[1]Hoja1!$A$9:$AM$276,4,0)+VLOOKUP($A64,[1]Hoja1!$A$9:$AM$276,6,0)</f>
        <v>0</v>
      </c>
      <c r="J64" s="15">
        <f>VLOOKUP($A64,[1]Hoja1!$A$9:$AM$276,10,0)</f>
        <v>1450</v>
      </c>
      <c r="K64" s="15">
        <f>VLOOKUP($A64,[1]Hoja1!$A$9:$AM$276,9,0)</f>
        <v>1000</v>
      </c>
      <c r="L64" s="16">
        <f t="shared" si="17"/>
        <v>9450.1</v>
      </c>
      <c r="M64" s="15">
        <f>VLOOKUP($A64,[1]Hoja1!$A$9:$AM$276,34,0)</f>
        <v>942.44</v>
      </c>
      <c r="N64" s="16">
        <f t="shared" si="21"/>
        <v>8507.66</v>
      </c>
    </row>
    <row r="65" spans="1:14" x14ac:dyDescent="0.25">
      <c r="A65" s="26" t="s">
        <v>223</v>
      </c>
      <c r="B65" s="13" t="s">
        <v>224</v>
      </c>
      <c r="C65" s="5" t="s">
        <v>56</v>
      </c>
      <c r="D65" s="14" t="s">
        <v>121</v>
      </c>
      <c r="E65" s="15">
        <v>266.67</v>
      </c>
      <c r="F65" s="15">
        <f>VLOOKUP($A65,[1]Hoja1!$A$9:$AM$276,3,0)</f>
        <v>8000.1</v>
      </c>
      <c r="G65" s="15">
        <f>VLOOKUP($A65,[1]Hoja1!$A$9:$AM$276,8,0)</f>
        <v>0</v>
      </c>
      <c r="H65" s="15">
        <f>VLOOKUP($A65,[1]Hoja1!$A$9:$AM$276,5,0)+VLOOKUP($A65,[1]Hoja1!$A$9:$AM$276,7,0)</f>
        <v>0</v>
      </c>
      <c r="I65" s="15">
        <f>VLOOKUP($A65,[1]Hoja1!$A$9:$AM$276,4,0)+VLOOKUP($A65,[1]Hoja1!$A$9:$AM$276,6,0)</f>
        <v>0</v>
      </c>
      <c r="J65" s="15">
        <f>VLOOKUP($A65,[1]Hoja1!$A$9:$AM$276,10,0)</f>
        <v>1450</v>
      </c>
      <c r="K65" s="15">
        <f>VLOOKUP($A65,[1]Hoja1!$A$9:$AM$276,9,0)</f>
        <v>1000</v>
      </c>
      <c r="L65" s="16">
        <f t="shared" si="17"/>
        <v>9450.1</v>
      </c>
      <c r="M65" s="15">
        <f>VLOOKUP($A65,[1]Hoja1!$A$9:$AM$276,34,0)</f>
        <v>938.9</v>
      </c>
      <c r="N65" s="16">
        <f t="shared" si="21"/>
        <v>8511.2000000000007</v>
      </c>
    </row>
    <row r="66" spans="1:14" x14ac:dyDescent="0.25">
      <c r="A66" s="26" t="s">
        <v>225</v>
      </c>
      <c r="B66" s="13" t="s">
        <v>226</v>
      </c>
      <c r="C66" s="5" t="s">
        <v>56</v>
      </c>
      <c r="D66" s="14" t="s">
        <v>121</v>
      </c>
      <c r="E66" s="15">
        <v>266.67</v>
      </c>
      <c r="F66" s="15">
        <f>VLOOKUP($A66,[1]Hoja1!$A$9:$AM$276,3,0)</f>
        <v>8000.1</v>
      </c>
      <c r="G66" s="15">
        <f>VLOOKUP($A66,[1]Hoja1!$A$9:$AM$276,8,0)</f>
        <v>0</v>
      </c>
      <c r="H66" s="15">
        <f>VLOOKUP($A66,[1]Hoja1!$A$9:$AM$276,5,0)+VLOOKUP($A66,[1]Hoja1!$A$9:$AM$276,7,0)</f>
        <v>0</v>
      </c>
      <c r="I66" s="15">
        <f>VLOOKUP($A66,[1]Hoja1!$A$9:$AM$276,4,0)+VLOOKUP($A66,[1]Hoja1!$A$9:$AM$276,6,0)</f>
        <v>0</v>
      </c>
      <c r="J66" s="15">
        <f>VLOOKUP($A66,[1]Hoja1!$A$9:$AM$276,10,0)</f>
        <v>1000</v>
      </c>
      <c r="K66" s="15">
        <f>VLOOKUP($A66,[1]Hoja1!$A$9:$AM$276,9,0)</f>
        <v>1000</v>
      </c>
      <c r="L66" s="16">
        <f t="shared" ref="L66" si="22">SUM(F66:J66)</f>
        <v>9000.1</v>
      </c>
      <c r="M66" s="15">
        <f>VLOOKUP($A66,[1]Hoja1!$A$9:$AM$276,34,0)</f>
        <v>889.94</v>
      </c>
      <c r="N66" s="16">
        <f>+L66-M66</f>
        <v>8110.16</v>
      </c>
    </row>
    <row r="67" spans="1:14" x14ac:dyDescent="0.25">
      <c r="A67" s="26" t="s">
        <v>229</v>
      </c>
      <c r="B67" s="13" t="s">
        <v>230</v>
      </c>
      <c r="C67" s="5" t="s">
        <v>56</v>
      </c>
      <c r="D67" s="14" t="s">
        <v>121</v>
      </c>
      <c r="E67" s="15">
        <v>266.67</v>
      </c>
      <c r="F67" s="15">
        <f>VLOOKUP($A67,[1]Hoja1!$A$9:$AM$276,3,0)</f>
        <v>6666.75</v>
      </c>
      <c r="G67" s="15">
        <f>VLOOKUP($A67,[1]Hoja1!$A$9:$AM$276,8,0)</f>
        <v>0</v>
      </c>
      <c r="H67" s="15">
        <f>VLOOKUP($A67,[1]Hoja1!$A$9:$AM$276,5,0)+VLOOKUP($A67,[1]Hoja1!$A$9:$AM$276,7,0)</f>
        <v>0</v>
      </c>
      <c r="I67" s="15">
        <f>VLOOKUP($A67,[1]Hoja1!$A$9:$AM$276,4,0)+VLOOKUP($A67,[1]Hoja1!$A$9:$AM$276,6,0)</f>
        <v>0</v>
      </c>
      <c r="J67" s="15">
        <f>VLOOKUP($A67,[1]Hoja1!$A$9:$AM$276,10,0)</f>
        <v>833.33</v>
      </c>
      <c r="K67" s="15">
        <f>VLOOKUP($A67,[1]Hoja1!$A$9:$AM$276,9,0)</f>
        <v>1000</v>
      </c>
      <c r="L67" s="16">
        <f t="shared" ref="L67" si="23">SUM(F67:J67)</f>
        <v>7500.08</v>
      </c>
      <c r="M67" s="15">
        <f>VLOOKUP($A67,[1]Hoja1!$A$9:$AM$276,34,0)</f>
        <v>718.59</v>
      </c>
      <c r="N67" s="16">
        <f>+L67-M67</f>
        <v>6781.49</v>
      </c>
    </row>
    <row r="68" spans="1:14" x14ac:dyDescent="0.25">
      <c r="A68" s="26" t="s">
        <v>231</v>
      </c>
      <c r="B68" s="13" t="s">
        <v>232</v>
      </c>
      <c r="C68" s="5" t="s">
        <v>40</v>
      </c>
      <c r="D68" s="14" t="s">
        <v>121</v>
      </c>
      <c r="E68" s="15">
        <v>266.67</v>
      </c>
      <c r="F68" s="15">
        <f>VLOOKUP($A68,[1]Hoja1!$A$9:$AM$276,3,0)</f>
        <v>2987.16</v>
      </c>
      <c r="G68" s="15">
        <f>VLOOKUP($A68,[1]Hoja1!$A$9:$AM$276,8,0)</f>
        <v>0</v>
      </c>
      <c r="H68" s="15">
        <f>VLOOKUP($A68,[1]Hoja1!$A$9:$AM$276,5,0)+VLOOKUP($A68,[1]Hoja1!$A$9:$AM$276,7,0)</f>
        <v>0</v>
      </c>
      <c r="I68" s="15">
        <f>VLOOKUP($A68,[1]Hoja1!$A$9:$AM$276,4,0)+VLOOKUP($A68,[1]Hoja1!$A$9:$AM$276,6,0)</f>
        <v>0</v>
      </c>
      <c r="J68" s="15">
        <f>VLOOKUP($A68,[1]Hoja1!$A$9:$AM$276,10,0)</f>
        <v>746.79</v>
      </c>
      <c r="K68" s="15">
        <f>VLOOKUP($A68,[1]Hoja1!$A$9:$AM$276,9,0)</f>
        <v>500</v>
      </c>
      <c r="L68" s="16">
        <f t="shared" si="17"/>
        <v>3733.95</v>
      </c>
      <c r="M68" s="15">
        <f>VLOOKUP($A68,[1]Hoja1!$A$9:$AM$276,34,0)</f>
        <v>0</v>
      </c>
      <c r="N68" s="16">
        <f>+L68-M68</f>
        <v>3733.95</v>
      </c>
    </row>
    <row r="69" spans="1:14" s="11" customFormat="1" ht="10.5" customHeight="1" x14ac:dyDescent="0.25">
      <c r="A69" s="26"/>
      <c r="B69" s="13"/>
      <c r="C69" s="14"/>
      <c r="D69" s="14"/>
      <c r="E69" s="15"/>
      <c r="F69" s="15"/>
      <c r="G69" s="14"/>
      <c r="H69" s="14"/>
      <c r="I69" s="14"/>
      <c r="J69" s="14"/>
      <c r="K69" s="14"/>
      <c r="L69" s="16"/>
      <c r="M69" s="16"/>
      <c r="N69" s="16"/>
    </row>
    <row r="70" spans="1:14" s="11" customFormat="1" ht="17.25" customHeight="1" x14ac:dyDescent="0.25">
      <c r="A70" s="6" t="s">
        <v>63</v>
      </c>
      <c r="B70" s="7"/>
      <c r="C70" s="8"/>
      <c r="D70" s="8"/>
      <c r="E70" s="9"/>
      <c r="F70" s="9"/>
      <c r="G70" s="8"/>
      <c r="H70" s="8"/>
      <c r="I70" s="8"/>
      <c r="J70" s="8"/>
      <c r="K70" s="8"/>
      <c r="L70" s="10"/>
      <c r="M70" s="10"/>
      <c r="N70" s="10"/>
    </row>
    <row r="71" spans="1:14" s="11" customFormat="1" ht="10.5" customHeight="1" x14ac:dyDescent="0.25">
      <c r="A71" s="26" t="s">
        <v>111</v>
      </c>
      <c r="B71" s="13" t="s">
        <v>193</v>
      </c>
      <c r="C71" s="14" t="s">
        <v>64</v>
      </c>
      <c r="D71" s="14" t="s">
        <v>121</v>
      </c>
      <c r="E71" s="15">
        <f t="shared" ref="E71:E75" si="24">+F71/30</f>
        <v>248.92999999999998</v>
      </c>
      <c r="F71" s="15">
        <f>VLOOKUP($A71,[1]Hoja1!$A$9:$AM$276,3,0)</f>
        <v>7467.9</v>
      </c>
      <c r="G71" s="15">
        <f>VLOOKUP($A71,[1]Hoja1!$A$9:$AM$276,8,0)</f>
        <v>0</v>
      </c>
      <c r="H71" s="15">
        <f>VLOOKUP($A71,[1]Hoja1!$A$9:$AM$276,5,0)+VLOOKUP($A71,[1]Hoja1!$A$9:$AM$276,7,0)</f>
        <v>871.25</v>
      </c>
      <c r="I71" s="15">
        <f>VLOOKUP($A71,[1]Hoja1!$A$9:$AM$276,4,0)+VLOOKUP($A71,[1]Hoja1!$A$9:$AM$276,6,0)</f>
        <v>0</v>
      </c>
      <c r="J71" s="15">
        <f>VLOOKUP($A71,[1]Hoja1!$A$9:$AM$276,10,0)</f>
        <v>0</v>
      </c>
      <c r="K71" s="15">
        <f>VLOOKUP($A71,[1]Hoja1!$A$9:$AM$276,9,0)</f>
        <v>1000</v>
      </c>
      <c r="L71" s="16">
        <f t="shared" ref="L71:L75" si="25">SUM(F71:J71)</f>
        <v>8339.15</v>
      </c>
      <c r="M71" s="15">
        <f>VLOOKUP($A71,[1]Hoja1!$A$9:$AM$276,34,0)</f>
        <v>0</v>
      </c>
      <c r="N71" s="16">
        <f t="shared" ref="N71:N74" si="26">+L71-M71</f>
        <v>8339.15</v>
      </c>
    </row>
    <row r="72" spans="1:14" s="11" customFormat="1" ht="10.5" customHeight="1" x14ac:dyDescent="0.25">
      <c r="A72" s="26" t="s">
        <v>108</v>
      </c>
      <c r="B72" s="13" t="s">
        <v>192</v>
      </c>
      <c r="C72" s="14" t="s">
        <v>64</v>
      </c>
      <c r="D72" s="14" t="s">
        <v>121</v>
      </c>
      <c r="E72" s="15">
        <f t="shared" si="24"/>
        <v>248.92999999999998</v>
      </c>
      <c r="F72" s="15">
        <f>VLOOKUP($A72,[1]Hoja1!$A$9:$AM$276,3,0)</f>
        <v>7467.9</v>
      </c>
      <c r="G72" s="15">
        <f>VLOOKUP($A72,[1]Hoja1!$A$9:$AM$276,8,0)</f>
        <v>0</v>
      </c>
      <c r="H72" s="15">
        <f>VLOOKUP($A72,[1]Hoja1!$A$9:$AM$276,5,0)+VLOOKUP($A72,[1]Hoja1!$A$9:$AM$276,7,0)</f>
        <v>871.25</v>
      </c>
      <c r="I72" s="15">
        <f>VLOOKUP($A72,[1]Hoja1!$A$9:$AM$276,4,0)+VLOOKUP($A72,[1]Hoja1!$A$9:$AM$276,6,0)</f>
        <v>0</v>
      </c>
      <c r="J72" s="15">
        <f>VLOOKUP($A72,[1]Hoja1!$A$9:$AM$276,10,0)</f>
        <v>0</v>
      </c>
      <c r="K72" s="15">
        <f>VLOOKUP($A72,[1]Hoja1!$A$9:$AM$276,9,0)</f>
        <v>1000</v>
      </c>
      <c r="L72" s="16">
        <f t="shared" si="25"/>
        <v>8339.15</v>
      </c>
      <c r="M72" s="15">
        <f>VLOOKUP($A72,[1]Hoja1!$A$9:$AM$276,34,0)</f>
        <v>0</v>
      </c>
      <c r="N72" s="16">
        <f t="shared" si="26"/>
        <v>8339.15</v>
      </c>
    </row>
    <row r="73" spans="1:14" s="11" customFormat="1" ht="10.5" customHeight="1" x14ac:dyDescent="0.25">
      <c r="A73" s="26" t="s">
        <v>180</v>
      </c>
      <c r="B73" s="13" t="s">
        <v>181</v>
      </c>
      <c r="C73" s="14" t="s">
        <v>64</v>
      </c>
      <c r="D73" s="14" t="s">
        <v>121</v>
      </c>
      <c r="E73" s="15">
        <v>208</v>
      </c>
      <c r="F73" s="15">
        <f>VLOOKUP($A73,[1]Hoja1!$A$9:$AM$276,3,0)</f>
        <v>7467.9</v>
      </c>
      <c r="G73" s="15">
        <f>VLOOKUP($A73,[1]Hoja1!$A$9:$AM$276,8,0)</f>
        <v>0</v>
      </c>
      <c r="H73" s="15">
        <f>VLOOKUP($A73,[1]Hoja1!$A$9:$AM$276,5,0)+VLOOKUP($A73,[1]Hoja1!$A$9:$AM$276,7,0)</f>
        <v>871.25</v>
      </c>
      <c r="I73" s="15">
        <f>VLOOKUP($A73,[1]Hoja1!$A$9:$AM$276,4,0)+VLOOKUP($A73,[1]Hoja1!$A$9:$AM$276,6,0)</f>
        <v>0</v>
      </c>
      <c r="J73" s="15">
        <f>VLOOKUP($A73,[1]Hoja1!$A$9:$AM$276,10,0)</f>
        <v>0</v>
      </c>
      <c r="K73" s="15">
        <f>VLOOKUP($A73,[1]Hoja1!$A$9:$AM$276,9,0)</f>
        <v>1000</v>
      </c>
      <c r="L73" s="16">
        <f t="shared" si="25"/>
        <v>8339.15</v>
      </c>
      <c r="M73" s="15">
        <f>VLOOKUP($A73,[1]Hoja1!$A$9:$AM$276,34,0)</f>
        <v>0</v>
      </c>
      <c r="N73" s="16">
        <f t="shared" ref="N73" si="27">+L73-M73</f>
        <v>8339.15</v>
      </c>
    </row>
    <row r="74" spans="1:14" s="11" customFormat="1" ht="10.5" customHeight="1" x14ac:dyDescent="0.25">
      <c r="A74" s="26" t="s">
        <v>95</v>
      </c>
      <c r="B74" s="13" t="s">
        <v>190</v>
      </c>
      <c r="C74" s="14" t="s">
        <v>64</v>
      </c>
      <c r="D74" s="14" t="s">
        <v>121</v>
      </c>
      <c r="E74" s="15">
        <f t="shared" si="24"/>
        <v>248.92999999999998</v>
      </c>
      <c r="F74" s="15">
        <f>VLOOKUP($A74,[1]Hoja1!$A$9:$AM$276,3,0)</f>
        <v>7467.9</v>
      </c>
      <c r="G74" s="15">
        <f>VLOOKUP($A74,[1]Hoja1!$A$9:$AM$276,8,0)</f>
        <v>0</v>
      </c>
      <c r="H74" s="15">
        <f>VLOOKUP($A74,[1]Hoja1!$A$9:$AM$276,5,0)+VLOOKUP($A74,[1]Hoja1!$A$9:$AM$276,7,0)</f>
        <v>871.25</v>
      </c>
      <c r="I74" s="15">
        <f>VLOOKUP($A74,[1]Hoja1!$A$9:$AM$276,4,0)+VLOOKUP($A74,[1]Hoja1!$A$9:$AM$276,6,0)</f>
        <v>0</v>
      </c>
      <c r="J74" s="15">
        <f>VLOOKUP($A74,[1]Hoja1!$A$9:$AM$276,10,0)</f>
        <v>0</v>
      </c>
      <c r="K74" s="15">
        <f>VLOOKUP($A74,[1]Hoja1!$A$9:$AM$276,9,0)</f>
        <v>1000</v>
      </c>
      <c r="L74" s="16">
        <f t="shared" si="25"/>
        <v>8339.15</v>
      </c>
      <c r="M74" s="15">
        <f>VLOOKUP($A74,[1]Hoja1!$A$9:$AM$276,34,0)</f>
        <v>0</v>
      </c>
      <c r="N74" s="16">
        <f t="shared" si="26"/>
        <v>8339.15</v>
      </c>
    </row>
    <row r="75" spans="1:14" s="11" customFormat="1" ht="10.5" customHeight="1" x14ac:dyDescent="0.25">
      <c r="A75" s="26" t="s">
        <v>118</v>
      </c>
      <c r="B75" s="13" t="s">
        <v>191</v>
      </c>
      <c r="C75" s="14" t="s">
        <v>64</v>
      </c>
      <c r="D75" s="14" t="s">
        <v>121</v>
      </c>
      <c r="E75" s="15">
        <f t="shared" si="24"/>
        <v>300</v>
      </c>
      <c r="F75" s="15">
        <f>VLOOKUP($A75,[1]Hoja1!$A$9:$AM$276,3,0)</f>
        <v>9000</v>
      </c>
      <c r="G75" s="15">
        <f>VLOOKUP($A75,[1]Hoja1!$A$9:$AM$276,8,0)</f>
        <v>0</v>
      </c>
      <c r="H75" s="15">
        <f>VLOOKUP($A75,[1]Hoja1!$A$9:$AM$276,5,0)+VLOOKUP($A75,[1]Hoja1!$A$9:$AM$276,7,0)</f>
        <v>1050</v>
      </c>
      <c r="I75" s="15">
        <f>VLOOKUP($A75,[1]Hoja1!$A$9:$AM$276,4,0)+VLOOKUP($A75,[1]Hoja1!$A$9:$AM$276,6,0)</f>
        <v>0</v>
      </c>
      <c r="J75" s="15">
        <f>VLOOKUP($A75,[1]Hoja1!$A$9:$AM$276,10,0)</f>
        <v>4200</v>
      </c>
      <c r="K75" s="15">
        <f>VLOOKUP($A75,[1]Hoja1!$A$9:$AM$276,9,0)</f>
        <v>1000</v>
      </c>
      <c r="L75" s="16">
        <f t="shared" si="25"/>
        <v>14250</v>
      </c>
      <c r="M75" s="15">
        <f>VLOOKUP($A75,[1]Hoja1!$A$9:$AM$276,34,0)</f>
        <v>1611.4</v>
      </c>
      <c r="N75" s="16">
        <f>+L75-M75</f>
        <v>12638.6</v>
      </c>
    </row>
    <row r="76" spans="1:14" s="11" customFormat="1" ht="10.5" customHeight="1" x14ac:dyDescent="0.25">
      <c r="A76" s="26"/>
      <c r="B76" s="13"/>
      <c r="C76" s="14"/>
      <c r="D76" s="14"/>
      <c r="E76" s="15"/>
      <c r="F76" s="15"/>
      <c r="G76" s="14"/>
      <c r="H76" s="14"/>
      <c r="I76" s="14"/>
      <c r="J76" s="14"/>
      <c r="K76" s="14"/>
      <c r="L76" s="16"/>
      <c r="M76" s="16"/>
      <c r="N76" s="16"/>
    </row>
    <row r="77" spans="1:14" s="11" customFormat="1" ht="17.25" customHeight="1" x14ac:dyDescent="0.25">
      <c r="A77" s="6" t="s">
        <v>65</v>
      </c>
      <c r="B77" s="7"/>
      <c r="C77" s="8"/>
      <c r="D77" s="8"/>
      <c r="E77" s="9"/>
      <c r="F77" s="9"/>
      <c r="G77" s="8"/>
      <c r="H77" s="8"/>
      <c r="I77" s="8"/>
      <c r="J77" s="8"/>
      <c r="K77" s="8"/>
      <c r="L77" s="10"/>
      <c r="M77" s="10"/>
      <c r="N77" s="10"/>
    </row>
    <row r="78" spans="1:14" s="11" customFormat="1" ht="10.5" customHeight="1" x14ac:dyDescent="0.25">
      <c r="A78" s="26" t="s">
        <v>112</v>
      </c>
      <c r="B78" s="13" t="s">
        <v>66</v>
      </c>
      <c r="C78" s="14" t="s">
        <v>208</v>
      </c>
      <c r="D78" s="14" t="s">
        <v>121</v>
      </c>
      <c r="E78" s="15">
        <f t="shared" ref="E78" si="28">+F78/30</f>
        <v>399.99</v>
      </c>
      <c r="F78" s="15">
        <f>VLOOKUP($A78,[1]Hoja1!$A$9:$AM$276,3,0)</f>
        <v>11999.7</v>
      </c>
      <c r="G78" s="15">
        <f>VLOOKUP($A78,[1]Hoja1!$A$9:$AM$276,8,0)</f>
        <v>0</v>
      </c>
      <c r="H78" s="15">
        <f>VLOOKUP($A78,[1]Hoja1!$A$9:$AM$276,5,0)+VLOOKUP($A78,[1]Hoja1!$A$9:$AM$276,7,0)</f>
        <v>1399.97</v>
      </c>
      <c r="I78" s="15">
        <f>VLOOKUP($A78,[1]Hoja1!$A$9:$AM$276,4,0)+VLOOKUP($A78,[1]Hoja1!$A$9:$AM$276,6,0)</f>
        <v>0</v>
      </c>
      <c r="J78" s="15">
        <f>VLOOKUP($A78,[1]Hoja1!$A$9:$AM$276,10,0)</f>
        <v>5534.8</v>
      </c>
      <c r="K78" s="15">
        <f>VLOOKUP($A78,[1]Hoja1!$A$9:$AM$276,9,0)</f>
        <v>1000</v>
      </c>
      <c r="L78" s="16">
        <f>SUM(F78:J78)</f>
        <v>18934.47</v>
      </c>
      <c r="M78" s="15">
        <f>VLOOKUP($A78,[1]Hoja1!$A$9:$AM$276,34,0)</f>
        <v>2534.2399999999998</v>
      </c>
      <c r="N78" s="16">
        <f t="shared" ref="N78" si="29">+L78-M78</f>
        <v>16400.230000000003</v>
      </c>
    </row>
    <row r="79" spans="1:14" s="11" customFormat="1" ht="10.5" customHeight="1" x14ac:dyDescent="0.25">
      <c r="A79" s="26"/>
      <c r="B79" s="13"/>
      <c r="C79" s="14"/>
      <c r="D79" s="14"/>
      <c r="E79" s="15"/>
      <c r="F79" s="15"/>
      <c r="G79" s="14"/>
      <c r="H79" s="14"/>
      <c r="I79" s="14"/>
      <c r="J79" s="14"/>
      <c r="K79" s="14"/>
      <c r="L79" s="16"/>
      <c r="M79" s="16"/>
      <c r="N79" s="16"/>
    </row>
    <row r="80" spans="1:14" s="11" customFormat="1" ht="10.5" customHeight="1" x14ac:dyDescent="0.25">
      <c r="A80" s="26"/>
      <c r="B80" s="13"/>
      <c r="C80" s="14"/>
      <c r="D80" s="14"/>
      <c r="E80" s="15"/>
      <c r="F80" s="15"/>
      <c r="G80" s="14"/>
      <c r="H80" s="14"/>
      <c r="I80" s="14"/>
      <c r="J80" s="14"/>
      <c r="K80" s="14"/>
      <c r="L80" s="16"/>
      <c r="M80" s="16"/>
      <c r="N80" s="16"/>
    </row>
    <row r="81" spans="1:14" s="11" customFormat="1" ht="17.25" customHeight="1" x14ac:dyDescent="0.25">
      <c r="A81" s="6" t="s">
        <v>67</v>
      </c>
      <c r="B81" s="7"/>
      <c r="C81" s="8"/>
      <c r="D81" s="8"/>
      <c r="E81" s="9"/>
      <c r="F81" s="9"/>
      <c r="G81" s="8"/>
      <c r="H81" s="8"/>
      <c r="I81" s="8"/>
      <c r="J81" s="8"/>
      <c r="K81" s="8"/>
      <c r="L81" s="10"/>
      <c r="M81" s="10"/>
      <c r="N81" s="10"/>
    </row>
    <row r="82" spans="1:14" s="11" customFormat="1" ht="10.5" customHeight="1" x14ac:dyDescent="0.25">
      <c r="A82" s="26" t="s">
        <v>68</v>
      </c>
      <c r="B82" s="13" t="s">
        <v>69</v>
      </c>
      <c r="C82" s="14" t="s">
        <v>215</v>
      </c>
      <c r="D82" s="14" t="s">
        <v>17</v>
      </c>
      <c r="E82" s="15">
        <f>+F82/30</f>
        <v>330.60999999999996</v>
      </c>
      <c r="F82" s="15">
        <f>VLOOKUP($A82,[1]Hoja1!$A$9:$AM$276,3,0)</f>
        <v>9918.2999999999993</v>
      </c>
      <c r="G82" s="15">
        <f>VLOOKUP($A82,[1]Hoja1!$A$9:$AM$276,8,0)</f>
        <v>0</v>
      </c>
      <c r="H82" s="15">
        <f>VLOOKUP($A82,[1]Hoja1!$A$9:$AM$276,5,0)+VLOOKUP($A82,[1]Hoja1!$A$9:$AM$276,7,0)</f>
        <v>1157.1300000000001</v>
      </c>
      <c r="I82" s="15">
        <f>VLOOKUP($A82,[1]Hoja1!$A$9:$AM$276,4,0)+VLOOKUP($A82,[1]Hoja1!$A$9:$AM$276,6,0)</f>
        <v>0</v>
      </c>
      <c r="J82" s="15">
        <f>VLOOKUP($A82,[1]Hoja1!$A$9:$AM$276,10,0)</f>
        <v>950</v>
      </c>
      <c r="K82" s="15">
        <f>VLOOKUP($A82,[1]Hoja1!$A$9:$AM$276,9,0)</f>
        <v>1000</v>
      </c>
      <c r="L82" s="16">
        <f>SUM(F82:J82)</f>
        <v>12025.43</v>
      </c>
      <c r="M82" s="15">
        <f>VLOOKUP($A82,[1]Hoja1!$A$9:$AM$276,34,0)</f>
        <v>1955.04</v>
      </c>
      <c r="N82" s="16">
        <f>+L82-M82</f>
        <v>10070.39</v>
      </c>
    </row>
    <row r="83" spans="1:14" s="11" customFormat="1" ht="10.5" customHeight="1" x14ac:dyDescent="0.25">
      <c r="A83" s="26"/>
      <c r="B83" s="13"/>
      <c r="C83" s="14"/>
      <c r="D83" s="14"/>
      <c r="E83" s="15"/>
      <c r="F83" s="15"/>
      <c r="G83" s="14"/>
      <c r="H83" s="14"/>
      <c r="I83" s="14"/>
      <c r="J83" s="14"/>
      <c r="K83" s="14"/>
      <c r="L83" s="16"/>
      <c r="M83" s="16"/>
      <c r="N83" s="16"/>
    </row>
    <row r="84" spans="1:14" s="11" customFormat="1" ht="17.25" customHeight="1" x14ac:dyDescent="0.25">
      <c r="A84" s="6" t="s">
        <v>101</v>
      </c>
      <c r="B84" s="7"/>
      <c r="C84" s="8"/>
      <c r="D84" s="8"/>
      <c r="E84" s="9"/>
      <c r="F84" s="9"/>
      <c r="G84" s="8"/>
      <c r="H84" s="8"/>
      <c r="I84" s="8"/>
      <c r="J84" s="8"/>
      <c r="K84" s="8"/>
      <c r="L84" s="10"/>
      <c r="M84" s="10"/>
      <c r="N84" s="10"/>
    </row>
    <row r="85" spans="1:14" s="11" customFormat="1" ht="10.5" customHeight="1" x14ac:dyDescent="0.25">
      <c r="A85" s="26" t="s">
        <v>113</v>
      </c>
      <c r="B85" s="13" t="s">
        <v>102</v>
      </c>
      <c r="C85" s="14" t="s">
        <v>16</v>
      </c>
      <c r="D85" s="14" t="s">
        <v>121</v>
      </c>
      <c r="E85" s="15">
        <f t="shared" ref="E85" si="30">+F85/30</f>
        <v>249</v>
      </c>
      <c r="F85" s="15">
        <f>VLOOKUP($A85,[1]Hoja1!$A$9:$AM$276,3,0)</f>
        <v>7470</v>
      </c>
      <c r="G85" s="15">
        <f>VLOOKUP($A85,[1]Hoja1!$A$9:$AM$276,8,0)</f>
        <v>0</v>
      </c>
      <c r="H85" s="15">
        <f>VLOOKUP($A85,[1]Hoja1!$A$9:$AM$276,5,0)+VLOOKUP($A85,[1]Hoja1!$A$9:$AM$276,7,0)</f>
        <v>871.5</v>
      </c>
      <c r="I85" s="15">
        <f>VLOOKUP($A85,[1]Hoja1!$A$9:$AM$276,4,0)+VLOOKUP($A85,[1]Hoja1!$A$9:$AM$276,6,0)</f>
        <v>0</v>
      </c>
      <c r="J85" s="15">
        <f>VLOOKUP($A85,[1]Hoja1!$A$9:$AM$276,10,0)</f>
        <v>900</v>
      </c>
      <c r="K85" s="15">
        <f>VLOOKUP($A85,[1]Hoja1!$A$9:$AM$276,9,0)</f>
        <v>1000</v>
      </c>
      <c r="L85" s="16">
        <f>SUM(F85:J85)</f>
        <v>9241.5</v>
      </c>
      <c r="M85" s="15">
        <f>VLOOKUP($A85,[1]Hoja1!$A$9:$AM$276,34,0)</f>
        <v>824.22</v>
      </c>
      <c r="N85" s="16">
        <f t="shared" ref="N85" si="31">+L85-M85</f>
        <v>8417.2800000000007</v>
      </c>
    </row>
    <row r="86" spans="1:14" s="11" customFormat="1" ht="10.5" customHeight="1" x14ac:dyDescent="0.25">
      <c r="A86" s="26"/>
      <c r="B86" s="13"/>
      <c r="C86" s="14"/>
      <c r="D86" s="14"/>
      <c r="E86" s="15"/>
      <c r="F86" s="15"/>
      <c r="G86" s="14"/>
      <c r="H86" s="14"/>
      <c r="I86" s="14"/>
      <c r="J86" s="14"/>
      <c r="K86" s="14"/>
      <c r="L86" s="16"/>
      <c r="M86" s="16"/>
      <c r="N86" s="16"/>
    </row>
    <row r="87" spans="1:14" s="11" customFormat="1" ht="17.25" customHeight="1" x14ac:dyDescent="0.25">
      <c r="A87" s="6" t="s">
        <v>70</v>
      </c>
      <c r="B87" s="7"/>
      <c r="C87" s="8"/>
      <c r="D87" s="8"/>
      <c r="E87" s="9"/>
      <c r="F87" s="9"/>
      <c r="G87" s="8"/>
      <c r="H87" s="8"/>
      <c r="I87" s="8"/>
      <c r="J87" s="8"/>
      <c r="K87" s="8"/>
      <c r="L87" s="10"/>
      <c r="M87" s="10"/>
      <c r="N87" s="10"/>
    </row>
    <row r="88" spans="1:14" s="11" customFormat="1" ht="10.5" customHeight="1" x14ac:dyDescent="0.25">
      <c r="A88" s="26" t="s">
        <v>71</v>
      </c>
      <c r="B88" s="13" t="s">
        <v>72</v>
      </c>
      <c r="C88" s="14" t="s">
        <v>73</v>
      </c>
      <c r="D88" s="14" t="s">
        <v>17</v>
      </c>
      <c r="E88" s="15">
        <f>+F88/30</f>
        <v>436.25</v>
      </c>
      <c r="F88" s="15">
        <f>VLOOKUP($A88,[1]Hoja1!$A$9:$AM$276,3,0)</f>
        <v>13087.5</v>
      </c>
      <c r="G88" s="15">
        <f>VLOOKUP($A88,[1]Hoja1!$A$9:$AM$276,8,0)</f>
        <v>0</v>
      </c>
      <c r="H88" s="15">
        <f>VLOOKUP($A88,[1]Hoja1!$A$9:$AM$276,5,0)+VLOOKUP($A88,[1]Hoja1!$A$9:$AM$276,7,0)</f>
        <v>1526.88</v>
      </c>
      <c r="I88" s="15">
        <f>VLOOKUP($A88,[1]Hoja1!$A$9:$AM$276,4,0)+VLOOKUP($A88,[1]Hoja1!$A$9:$AM$276,6,0)</f>
        <v>0</v>
      </c>
      <c r="J88" s="15">
        <f>VLOOKUP($A88,[1]Hoja1!$A$9:$AM$276,10,0)</f>
        <v>0</v>
      </c>
      <c r="K88" s="15">
        <f>VLOOKUP($A88,[1]Hoja1!$A$9:$AM$276,9,0)</f>
        <v>1000</v>
      </c>
      <c r="L88" s="16">
        <f>SUM(F88:J88)</f>
        <v>14614.380000000001</v>
      </c>
      <c r="M88" s="15">
        <f>VLOOKUP($A88,[1]Hoja1!$A$9:$AM$276,34,0)</f>
        <v>5365.77</v>
      </c>
      <c r="N88" s="16">
        <f>+L88-M88</f>
        <v>9248.61</v>
      </c>
    </row>
    <row r="89" spans="1:14" s="11" customFormat="1" ht="10.5" customHeight="1" x14ac:dyDescent="0.25">
      <c r="A89" s="26"/>
      <c r="B89" s="13"/>
      <c r="C89" s="14"/>
      <c r="D89" s="14"/>
      <c r="E89" s="15"/>
      <c r="F89" s="15"/>
      <c r="G89" s="14"/>
      <c r="H89" s="14"/>
      <c r="I89" s="14"/>
      <c r="J89" s="14"/>
      <c r="K89" s="14"/>
      <c r="L89" s="16"/>
      <c r="M89" s="16"/>
      <c r="N89" s="16"/>
    </row>
    <row r="90" spans="1:14" s="11" customFormat="1" ht="17.25" customHeight="1" x14ac:dyDescent="0.25">
      <c r="A90" s="6" t="s">
        <v>74</v>
      </c>
      <c r="B90" s="7"/>
      <c r="C90" s="8"/>
      <c r="D90" s="8"/>
      <c r="E90" s="9"/>
      <c r="F90" s="9"/>
      <c r="G90" s="8"/>
      <c r="H90" s="8"/>
      <c r="I90" s="8"/>
      <c r="J90" s="8"/>
      <c r="K90" s="8"/>
      <c r="L90" s="10"/>
      <c r="M90" s="10"/>
      <c r="N90" s="10"/>
    </row>
    <row r="91" spans="1:14" s="11" customFormat="1" ht="10.5" customHeight="1" x14ac:dyDescent="0.25">
      <c r="A91" s="26" t="s">
        <v>75</v>
      </c>
      <c r="B91" s="13" t="s">
        <v>76</v>
      </c>
      <c r="C91" s="14" t="s">
        <v>16</v>
      </c>
      <c r="D91" s="14" t="s">
        <v>17</v>
      </c>
      <c r="E91" s="15">
        <f t="shared" ref="E91:E92" si="32">+F91/30</f>
        <v>326.69</v>
      </c>
      <c r="F91" s="15">
        <f>VLOOKUP($A91,[1]Hoja1!$A$9:$AM$276,3,0)</f>
        <v>9800.7000000000007</v>
      </c>
      <c r="G91" s="15">
        <f>VLOOKUP($A91,[1]Hoja1!$A$9:$AM$276,8,0)</f>
        <v>0</v>
      </c>
      <c r="H91" s="15">
        <f>VLOOKUP($A91,[1]Hoja1!$A$9:$AM$276,5,0)+VLOOKUP($A91,[1]Hoja1!$A$9:$AM$276,7,0)</f>
        <v>1143.4100000000001</v>
      </c>
      <c r="I91" s="15">
        <f>VLOOKUP($A91,[1]Hoja1!$A$9:$AM$276,4,0)+VLOOKUP($A91,[1]Hoja1!$A$9:$AM$276,6,0)</f>
        <v>0</v>
      </c>
      <c r="J91" s="15">
        <f>VLOOKUP($A91,[1]Hoja1!$A$9:$AM$276,10,0)</f>
        <v>0</v>
      </c>
      <c r="K91" s="15">
        <f>VLOOKUP($A91,[1]Hoja1!$A$9:$AM$276,9,0)</f>
        <v>1000</v>
      </c>
      <c r="L91" s="16">
        <f t="shared" ref="L91:L92" si="33">SUM(F91:J91)</f>
        <v>10944.11</v>
      </c>
      <c r="M91" s="15">
        <f>VLOOKUP($A91,[1]Hoja1!$A$9:$AM$276,34,0)</f>
        <v>1028.76</v>
      </c>
      <c r="N91" s="16">
        <f t="shared" ref="N91:N92" si="34">+L91-M91</f>
        <v>9915.35</v>
      </c>
    </row>
    <row r="92" spans="1:14" s="11" customFormat="1" ht="10.5" customHeight="1" x14ac:dyDescent="0.25">
      <c r="A92" s="26" t="s">
        <v>107</v>
      </c>
      <c r="B92" s="13" t="s">
        <v>103</v>
      </c>
      <c r="C92" s="14" t="s">
        <v>208</v>
      </c>
      <c r="D92" s="14" t="s">
        <v>17</v>
      </c>
      <c r="E92" s="15">
        <f t="shared" si="32"/>
        <v>333</v>
      </c>
      <c r="F92" s="15">
        <f>VLOOKUP($A92,[1]Hoja1!$A$9:$AM$276,3,0)</f>
        <v>9990</v>
      </c>
      <c r="G92" s="15">
        <f>VLOOKUP($A92,[1]Hoja1!$A$9:$AM$276,8,0)</f>
        <v>0</v>
      </c>
      <c r="H92" s="15">
        <f>VLOOKUP($A92,[1]Hoja1!$A$9:$AM$276,5,0)+VLOOKUP($A92,[1]Hoja1!$A$9:$AM$276,7,0)</f>
        <v>1165.5</v>
      </c>
      <c r="I92" s="15">
        <f>VLOOKUP($A92,[1]Hoja1!$A$9:$AM$276,4,0)+VLOOKUP($A92,[1]Hoja1!$A$9:$AM$276,6,0)</f>
        <v>0</v>
      </c>
      <c r="J92" s="15">
        <f>VLOOKUP($A92,[1]Hoja1!$A$9:$AM$276,10,0)</f>
        <v>1120.74</v>
      </c>
      <c r="K92" s="15">
        <f>VLOOKUP($A92,[1]Hoja1!$A$9:$AM$276,9,0)</f>
        <v>1000</v>
      </c>
      <c r="L92" s="16">
        <f t="shared" si="33"/>
        <v>12276.24</v>
      </c>
      <c r="M92" s="15">
        <f>VLOOKUP($A92,[1]Hoja1!$A$9:$AM$276,34,0)</f>
        <v>1215.08</v>
      </c>
      <c r="N92" s="16">
        <f t="shared" si="34"/>
        <v>11061.16</v>
      </c>
    </row>
    <row r="93" spans="1:14" s="11" customFormat="1" ht="10.5" customHeight="1" x14ac:dyDescent="0.25">
      <c r="A93" s="26"/>
      <c r="B93" s="13"/>
      <c r="C93" s="14"/>
      <c r="D93" s="14"/>
      <c r="E93" s="15"/>
      <c r="F93" s="15"/>
      <c r="G93" s="14"/>
      <c r="H93" s="14"/>
      <c r="I93" s="14"/>
      <c r="J93" s="14"/>
      <c r="K93" s="14"/>
      <c r="L93" s="16"/>
      <c r="M93" s="16"/>
      <c r="N93" s="16"/>
    </row>
    <row r="94" spans="1:14" s="11" customFormat="1" ht="17.25" customHeight="1" x14ac:dyDescent="0.25">
      <c r="A94" s="6" t="s">
        <v>77</v>
      </c>
      <c r="B94" s="7"/>
      <c r="C94" s="8"/>
      <c r="D94" s="8"/>
      <c r="E94" s="9"/>
      <c r="F94" s="9"/>
      <c r="G94" s="8"/>
      <c r="H94" s="8"/>
      <c r="I94" s="8"/>
      <c r="J94" s="8"/>
      <c r="K94" s="8"/>
      <c r="L94" s="10"/>
      <c r="M94" s="10"/>
      <c r="N94" s="10"/>
    </row>
    <row r="95" spans="1:14" s="11" customFormat="1" ht="10.5" customHeight="1" x14ac:dyDescent="0.25">
      <c r="A95" s="26" t="s">
        <v>78</v>
      </c>
      <c r="B95" s="13" t="s">
        <v>79</v>
      </c>
      <c r="C95" s="14" t="s">
        <v>16</v>
      </c>
      <c r="D95" s="14" t="s">
        <v>17</v>
      </c>
      <c r="E95" s="15">
        <f>+F95/30</f>
        <v>305.60000000000002</v>
      </c>
      <c r="F95" s="15">
        <f>VLOOKUP($A95,[1]Hoja1!$A$9:$AM$276,3,0)</f>
        <v>9168</v>
      </c>
      <c r="G95" s="15">
        <f>VLOOKUP($A95,[1]Hoja1!$A$9:$AM$276,8,0)</f>
        <v>0</v>
      </c>
      <c r="H95" s="15">
        <f>VLOOKUP($A95,[1]Hoja1!$A$9:$AM$276,5,0)+VLOOKUP($A95,[1]Hoja1!$A$9:$AM$276,7,0)</f>
        <v>1069.5999999999999</v>
      </c>
      <c r="I95" s="15">
        <f>VLOOKUP($A95,[1]Hoja1!$A$9:$AM$276,4,0)+VLOOKUP($A95,[1]Hoja1!$A$9:$AM$276,6,0)</f>
        <v>0</v>
      </c>
      <c r="J95" s="15">
        <f>VLOOKUP($A95,[1]Hoja1!$A$9:$AM$276,10,0)</f>
        <v>0</v>
      </c>
      <c r="K95" s="15">
        <f>VLOOKUP($A95,[1]Hoja1!$A$9:$AM$276,9,0)</f>
        <v>1000</v>
      </c>
      <c r="L95" s="16">
        <f>SUM(F95:J95)</f>
        <v>10237.6</v>
      </c>
      <c r="M95" s="15">
        <f>VLOOKUP($A95,[1]Hoja1!$A$9:$AM$276,34,0)</f>
        <v>939.6</v>
      </c>
      <c r="N95" s="16">
        <f>+L95-M95</f>
        <v>9298</v>
      </c>
    </row>
    <row r="96" spans="1:14" s="11" customFormat="1" ht="10.5" customHeight="1" x14ac:dyDescent="0.25">
      <c r="A96" s="26"/>
      <c r="B96" s="13"/>
      <c r="C96" s="14"/>
      <c r="D96" s="14"/>
      <c r="E96" s="15"/>
      <c r="F96" s="15"/>
      <c r="G96" s="14"/>
      <c r="H96" s="14"/>
      <c r="I96" s="14"/>
      <c r="J96" s="14"/>
      <c r="K96" s="14"/>
      <c r="L96" s="16"/>
      <c r="M96" s="16"/>
      <c r="N96" s="16"/>
    </row>
    <row r="97" spans="1:14" s="11" customFormat="1" ht="17.25" customHeight="1" x14ac:dyDescent="0.25">
      <c r="A97" s="6" t="s">
        <v>80</v>
      </c>
      <c r="B97" s="7"/>
      <c r="C97" s="8"/>
      <c r="D97" s="8"/>
      <c r="E97" s="9"/>
      <c r="F97" s="9"/>
      <c r="G97" s="8"/>
      <c r="H97" s="8"/>
      <c r="I97" s="8"/>
      <c r="J97" s="8"/>
      <c r="K97" s="8"/>
      <c r="L97" s="10"/>
      <c r="M97" s="10"/>
      <c r="N97" s="10"/>
    </row>
    <row r="98" spans="1:14" s="11" customFormat="1" ht="10.5" customHeight="1" x14ac:dyDescent="0.25">
      <c r="A98" s="26" t="s">
        <v>81</v>
      </c>
      <c r="B98" s="13" t="s">
        <v>82</v>
      </c>
      <c r="C98" s="14" t="s">
        <v>16</v>
      </c>
      <c r="D98" s="14" t="s">
        <v>17</v>
      </c>
      <c r="E98" s="15">
        <f>+F98/30</f>
        <v>480.3</v>
      </c>
      <c r="F98" s="15">
        <f>VLOOKUP($A98,[1]Hoja1!$A$9:$AM$276,3,0)</f>
        <v>14409</v>
      </c>
      <c r="G98" s="15">
        <f>VLOOKUP($A98,[1]Hoja1!$A$9:$AM$276,8,0)</f>
        <v>0</v>
      </c>
      <c r="H98" s="15">
        <f>VLOOKUP($A98,[1]Hoja1!$A$9:$AM$276,5,0)+VLOOKUP($A98,[1]Hoja1!$A$9:$AM$276,7,0)</f>
        <v>1681.05</v>
      </c>
      <c r="I98" s="15">
        <f>VLOOKUP($A98,[1]Hoja1!$A$9:$AM$276,4,0)+VLOOKUP($A98,[1]Hoja1!$A$9:$AM$276,6,0)</f>
        <v>0</v>
      </c>
      <c r="J98" s="15">
        <f>VLOOKUP($A98,[1]Hoja1!$A$9:$AM$276,10,0)</f>
        <v>0</v>
      </c>
      <c r="K98" s="15">
        <f>VLOOKUP($A98,[1]Hoja1!$A$9:$AM$276,9,0)</f>
        <v>1000</v>
      </c>
      <c r="L98" s="16">
        <f>SUM(F98:J98)</f>
        <v>16090.05</v>
      </c>
      <c r="M98" s="15">
        <f>VLOOKUP($A98,[1]Hoja1!$A$9:$AM$276,34,0)</f>
        <v>6912.64</v>
      </c>
      <c r="N98" s="16">
        <f>+L98-M98</f>
        <v>9177.41</v>
      </c>
    </row>
    <row r="99" spans="1:14" s="11" customFormat="1" ht="10.5" customHeight="1" x14ac:dyDescent="0.25">
      <c r="A99" s="26"/>
      <c r="B99" s="13"/>
      <c r="C99" s="14"/>
      <c r="D99" s="14"/>
      <c r="E99" s="15"/>
      <c r="F99" s="15"/>
      <c r="G99" s="14"/>
      <c r="H99" s="14"/>
      <c r="I99" s="14"/>
      <c r="J99" s="14"/>
      <c r="K99" s="14"/>
      <c r="L99" s="16"/>
      <c r="M99" s="16"/>
      <c r="N99" s="16"/>
    </row>
    <row r="100" spans="1:14" s="11" customFormat="1" ht="17.25" customHeight="1" x14ac:dyDescent="0.25">
      <c r="A100" s="6" t="s">
        <v>126</v>
      </c>
      <c r="B100" s="7"/>
      <c r="C100" s="8"/>
      <c r="D100" s="8"/>
      <c r="E100" s="9"/>
      <c r="F100" s="9"/>
      <c r="G100" s="8"/>
      <c r="H100" s="8"/>
      <c r="I100" s="8"/>
      <c r="J100" s="8"/>
      <c r="K100" s="8"/>
      <c r="L100" s="10"/>
      <c r="M100" s="10"/>
      <c r="N100" s="10"/>
    </row>
    <row r="101" spans="1:14" s="11" customFormat="1" ht="10.5" customHeight="1" x14ac:dyDescent="0.25">
      <c r="A101" s="26" t="s">
        <v>84</v>
      </c>
      <c r="B101" s="13" t="s">
        <v>218</v>
      </c>
      <c r="C101" s="14" t="s">
        <v>16</v>
      </c>
      <c r="D101" s="14" t="s">
        <v>17</v>
      </c>
      <c r="E101" s="15">
        <f>+F101/30</f>
        <v>263.94</v>
      </c>
      <c r="F101" s="15">
        <f>VLOOKUP($A101,[1]Hoja1!$A$9:$AM$276,3,0)</f>
        <v>7918.2</v>
      </c>
      <c r="G101" s="15">
        <f>VLOOKUP($A101,[1]Hoja1!$A$9:$AM$276,8,0)</f>
        <v>0</v>
      </c>
      <c r="H101" s="15">
        <f>VLOOKUP($A101,[1]Hoja1!$A$9:$AM$276,5,0)+VLOOKUP($A101,[1]Hoja1!$A$9:$AM$276,7,0)</f>
        <v>923.79</v>
      </c>
      <c r="I101" s="15">
        <f>VLOOKUP($A101,[1]Hoja1!$A$9:$AM$276,4,0)+VLOOKUP($A101,[1]Hoja1!$A$9:$AM$276,6,0)</f>
        <v>0</v>
      </c>
      <c r="J101" s="15">
        <f>VLOOKUP($A101,[1]Hoja1!$A$9:$AM$276,10,0)</f>
        <v>0</v>
      </c>
      <c r="K101" s="15">
        <f>VLOOKUP($A101,[1]Hoja1!$A$9:$AM$276,9,0)</f>
        <v>1000</v>
      </c>
      <c r="L101" s="16">
        <f t="shared" ref="L101:L102" si="35">SUM(F101:J101)</f>
        <v>8841.99</v>
      </c>
      <c r="M101" s="15">
        <f>VLOOKUP($A101,[1]Hoja1!$A$9:$AM$276,34,0)</f>
        <v>766.02</v>
      </c>
      <c r="N101" s="16">
        <f t="shared" ref="N101:N102" si="36">+L101-M101</f>
        <v>8075.9699999999993</v>
      </c>
    </row>
    <row r="102" spans="1:14" s="11" customFormat="1" ht="10.5" customHeight="1" x14ac:dyDescent="0.25">
      <c r="A102" s="26" t="s">
        <v>156</v>
      </c>
      <c r="B102" s="13" t="s">
        <v>157</v>
      </c>
      <c r="C102" s="14" t="s">
        <v>73</v>
      </c>
      <c r="D102" s="14" t="s">
        <v>17</v>
      </c>
      <c r="E102" s="15">
        <v>352.5</v>
      </c>
      <c r="F102" s="15">
        <f>VLOOKUP($A102,[1]Hoja1!$A$9:$AM$276,3,0)</f>
        <v>10575</v>
      </c>
      <c r="G102" s="15">
        <f>VLOOKUP($A102,[1]Hoja1!$A$9:$AM$276,8,0)</f>
        <v>0</v>
      </c>
      <c r="H102" s="15">
        <f>VLOOKUP($A102,[1]Hoja1!$A$9:$AM$276,5,0)+VLOOKUP($A102,[1]Hoja1!$A$9:$AM$276,7,0)</f>
        <v>1233.75</v>
      </c>
      <c r="I102" s="15">
        <f>VLOOKUP($A102,[1]Hoja1!$A$9:$AM$276,4,0)+VLOOKUP($A102,[1]Hoja1!$A$9:$AM$276,6,0)</f>
        <v>0</v>
      </c>
      <c r="J102" s="15">
        <f>VLOOKUP($A102,[1]Hoja1!$A$9:$AM$276,10,0)</f>
        <v>7036.2</v>
      </c>
      <c r="K102" s="15">
        <f>VLOOKUP($A102,[1]Hoja1!$A$9:$AM$276,9,0)</f>
        <v>1000</v>
      </c>
      <c r="L102" s="16">
        <f t="shared" si="35"/>
        <v>18844.95</v>
      </c>
      <c r="M102" s="15">
        <f>VLOOKUP($A102,[1]Hoja1!$A$9:$AM$276,34,0)</f>
        <v>2611.1999999999998</v>
      </c>
      <c r="N102" s="16">
        <f t="shared" si="36"/>
        <v>16233.75</v>
      </c>
    </row>
    <row r="103" spans="1:14" s="11" customFormat="1" ht="10.5" customHeight="1" x14ac:dyDescent="0.25">
      <c r="A103" s="26"/>
      <c r="B103" s="13"/>
      <c r="C103" s="14"/>
      <c r="D103" s="14"/>
      <c r="E103" s="15"/>
      <c r="F103" s="15"/>
      <c r="G103" s="14"/>
      <c r="H103" s="14"/>
      <c r="I103" s="14"/>
      <c r="J103" s="14"/>
      <c r="K103" s="14"/>
      <c r="L103" s="16"/>
      <c r="M103" s="16"/>
      <c r="N103" s="16"/>
    </row>
    <row r="104" spans="1:14" s="11" customFormat="1" ht="17.25" customHeight="1" x14ac:dyDescent="0.25">
      <c r="A104" s="6" t="s">
        <v>83</v>
      </c>
      <c r="B104" s="7"/>
      <c r="C104" s="8"/>
      <c r="D104" s="8"/>
      <c r="E104" s="9"/>
      <c r="F104" s="9"/>
      <c r="G104" s="8"/>
      <c r="H104" s="8"/>
      <c r="I104" s="8"/>
      <c r="J104" s="8"/>
      <c r="K104" s="8"/>
      <c r="L104" s="10"/>
      <c r="M104" s="10"/>
      <c r="N104" s="10"/>
    </row>
    <row r="105" spans="1:14" s="11" customFormat="1" ht="10.5" customHeight="1" x14ac:dyDescent="0.25">
      <c r="A105" s="26" t="s">
        <v>114</v>
      </c>
      <c r="B105" s="13" t="s">
        <v>85</v>
      </c>
      <c r="C105" s="14" t="s">
        <v>16</v>
      </c>
      <c r="D105" s="14" t="s">
        <v>17</v>
      </c>
      <c r="E105" s="15">
        <f t="shared" ref="E105" si="37">+F105/30</f>
        <v>333.33</v>
      </c>
      <c r="F105" s="15">
        <f>VLOOKUP($A105,[1]Hoja1!$A$9:$AM$276,3,0)</f>
        <v>9999.9</v>
      </c>
      <c r="G105" s="15">
        <f>VLOOKUP($A105,[1]Hoja1!$A$9:$AM$276,8,0)</f>
        <v>0</v>
      </c>
      <c r="H105" s="15">
        <f>VLOOKUP($A105,[1]Hoja1!$A$9:$AM$276,5,0)+VLOOKUP($A105,[1]Hoja1!$A$9:$AM$276,7,0)</f>
        <v>1166.6500000000001</v>
      </c>
      <c r="I105" s="15">
        <f>VLOOKUP($A105,[1]Hoja1!$A$9:$AM$276,4,0)+VLOOKUP($A105,[1]Hoja1!$A$9:$AM$276,6,0)</f>
        <v>0</v>
      </c>
      <c r="J105" s="15">
        <f>VLOOKUP($A105,[1]Hoja1!$A$9:$AM$276,10,0)</f>
        <v>1110.8399999999999</v>
      </c>
      <c r="K105" s="15">
        <f>VLOOKUP($A105,[1]Hoja1!$A$9:$AM$276,9,0)</f>
        <v>1000</v>
      </c>
      <c r="L105" s="16">
        <f>SUM(F105:J105)</f>
        <v>12277.39</v>
      </c>
      <c r="M105" s="15">
        <f>VLOOKUP($A105,[1]Hoja1!$A$9:$AM$276,34,0)</f>
        <v>1215.0999999999999</v>
      </c>
      <c r="N105" s="16">
        <f>+L105-M105</f>
        <v>11062.289999999999</v>
      </c>
    </row>
    <row r="106" spans="1:14" s="11" customFormat="1" ht="10.5" customHeight="1" x14ac:dyDescent="0.25">
      <c r="A106" s="26"/>
      <c r="B106" s="13"/>
      <c r="C106" s="14"/>
      <c r="D106" s="14"/>
      <c r="E106" s="15"/>
      <c r="F106" s="15"/>
      <c r="G106" s="14"/>
      <c r="H106" s="14"/>
      <c r="I106" s="14"/>
      <c r="J106" s="14"/>
      <c r="K106" s="14"/>
      <c r="L106" s="16"/>
      <c r="M106" s="16"/>
      <c r="N106" s="16"/>
    </row>
    <row r="107" spans="1:14" s="11" customFormat="1" ht="17.25" customHeight="1" x14ac:dyDescent="0.25">
      <c r="A107" s="6" t="s">
        <v>86</v>
      </c>
      <c r="B107" s="7"/>
      <c r="C107" s="8"/>
      <c r="D107" s="8"/>
      <c r="E107" s="9"/>
      <c r="F107" s="9"/>
      <c r="G107" s="8"/>
      <c r="H107" s="8"/>
      <c r="I107" s="8"/>
      <c r="J107" s="8"/>
      <c r="K107" s="8"/>
      <c r="L107" s="10"/>
      <c r="M107" s="10"/>
      <c r="N107" s="10"/>
    </row>
    <row r="108" spans="1:14" s="11" customFormat="1" ht="10.5" customHeight="1" x14ac:dyDescent="0.25">
      <c r="A108" s="26"/>
      <c r="B108" s="13"/>
      <c r="C108" s="14"/>
      <c r="D108" s="14"/>
      <c r="E108" s="15"/>
      <c r="F108" s="15"/>
      <c r="G108" s="15"/>
      <c r="H108" s="15"/>
      <c r="I108" s="15"/>
      <c r="J108" s="15"/>
      <c r="K108" s="15"/>
      <c r="L108" s="16"/>
      <c r="M108" s="15"/>
      <c r="N108" s="16"/>
    </row>
    <row r="109" spans="1:14" s="11" customFormat="1" ht="10.5" customHeight="1" x14ac:dyDescent="0.25">
      <c r="A109" s="26"/>
      <c r="B109" s="13"/>
      <c r="C109" s="14"/>
      <c r="D109" s="14"/>
      <c r="E109" s="15"/>
      <c r="F109" s="15"/>
      <c r="G109" s="14"/>
      <c r="H109" s="14"/>
      <c r="I109" s="14"/>
      <c r="J109" s="14"/>
      <c r="K109" s="14"/>
      <c r="L109" s="16"/>
      <c r="M109" s="16"/>
      <c r="N109" s="16"/>
    </row>
    <row r="110" spans="1:14" s="11" customFormat="1" ht="17.25" customHeight="1" x14ac:dyDescent="0.25">
      <c r="A110" s="6" t="s">
        <v>87</v>
      </c>
      <c r="B110" s="7"/>
      <c r="C110" s="8"/>
      <c r="D110" s="8"/>
      <c r="E110" s="9"/>
      <c r="F110" s="9"/>
      <c r="G110" s="8"/>
      <c r="H110" s="8"/>
      <c r="I110" s="8"/>
      <c r="J110" s="8"/>
      <c r="K110" s="8"/>
      <c r="L110" s="10"/>
      <c r="M110" s="10"/>
      <c r="N110" s="10"/>
    </row>
    <row r="111" spans="1:14" s="11" customFormat="1" ht="13.5" customHeight="1" x14ac:dyDescent="0.25">
      <c r="A111" s="26" t="s">
        <v>119</v>
      </c>
      <c r="B111" s="13" t="s">
        <v>203</v>
      </c>
      <c r="C111" s="14" t="s">
        <v>55</v>
      </c>
      <c r="D111" s="14" t="s">
        <v>121</v>
      </c>
      <c r="E111" s="15">
        <f t="shared" ref="E111:E112" si="38">+F111/30</f>
        <v>248.92999999999998</v>
      </c>
      <c r="F111" s="15">
        <f>VLOOKUP($A111,[1]Hoja1!$A$9:$AM$276,3,0)</f>
        <v>7467.9</v>
      </c>
      <c r="G111" s="15">
        <f>VLOOKUP($A111,[1]Hoja1!$A$9:$AM$276,8,0)</f>
        <v>0</v>
      </c>
      <c r="H111" s="15">
        <f>VLOOKUP($A111,[1]Hoja1!$A$9:$AM$276,5,0)+VLOOKUP($A111,[1]Hoja1!$A$9:$AM$276,7,0)</f>
        <v>871.25</v>
      </c>
      <c r="I111" s="15">
        <f>VLOOKUP($A111,[1]Hoja1!$A$9:$AM$276,4,0)+VLOOKUP($A111,[1]Hoja1!$A$9:$AM$276,6,0)</f>
        <v>0</v>
      </c>
      <c r="J111" s="15">
        <f>VLOOKUP($A111,[1]Hoja1!$A$9:$AM$276,10,0)</f>
        <v>0</v>
      </c>
      <c r="K111" s="15">
        <f>VLOOKUP($A111,[1]Hoja1!$A$9:$AM$276,9,0)</f>
        <v>1000</v>
      </c>
      <c r="L111" s="16">
        <f t="shared" ref="L111:L114" si="39">SUM(F111:J111)</f>
        <v>8339.15</v>
      </c>
      <c r="M111" s="15">
        <f>VLOOKUP($A111,[1]Hoja1!$A$9:$AM$276,34,0)</f>
        <v>0</v>
      </c>
      <c r="N111" s="16">
        <f t="shared" ref="N111:N112" si="40">+L111-M111</f>
        <v>8339.15</v>
      </c>
    </row>
    <row r="112" spans="1:14" s="11" customFormat="1" ht="13.5" customHeight="1" x14ac:dyDescent="0.25">
      <c r="A112" s="26" t="s">
        <v>140</v>
      </c>
      <c r="B112" s="13" t="s">
        <v>202</v>
      </c>
      <c r="C112" s="14" t="s">
        <v>141</v>
      </c>
      <c r="D112" s="14" t="s">
        <v>121</v>
      </c>
      <c r="E112" s="15">
        <f t="shared" si="38"/>
        <v>300</v>
      </c>
      <c r="F112" s="15">
        <f>VLOOKUP($A112,[1]Hoja1!$A$9:$AM$276,3,0)</f>
        <v>9000</v>
      </c>
      <c r="G112" s="15">
        <f>VLOOKUP($A112,[1]Hoja1!$A$9:$AM$276,8,0)</f>
        <v>0</v>
      </c>
      <c r="H112" s="15">
        <f>VLOOKUP($A112,[1]Hoja1!$A$9:$AM$276,5,0)+VLOOKUP($A112,[1]Hoja1!$A$9:$AM$276,7,0)</f>
        <v>1050</v>
      </c>
      <c r="I112" s="15">
        <f>VLOOKUP($A112,[1]Hoja1!$A$9:$AM$276,4,0)+VLOOKUP($A112,[1]Hoja1!$A$9:$AM$276,6,0)</f>
        <v>0</v>
      </c>
      <c r="J112" s="15">
        <f>VLOOKUP($A112,[1]Hoja1!$A$9:$AM$276,10,0)</f>
        <v>6000</v>
      </c>
      <c r="K112" s="15">
        <f>VLOOKUP($A112,[1]Hoja1!$A$9:$AM$276,9,0)</f>
        <v>1000</v>
      </c>
      <c r="L112" s="16">
        <f t="shared" si="39"/>
        <v>16050</v>
      </c>
      <c r="M112" s="15">
        <f>VLOOKUP($A112,[1]Hoja1!$A$9:$AM$276,34,0)</f>
        <v>1983.9</v>
      </c>
      <c r="N112" s="16">
        <f t="shared" si="40"/>
        <v>14066.1</v>
      </c>
    </row>
    <row r="113" spans="1:14" s="11" customFormat="1" ht="13.5" customHeight="1" x14ac:dyDescent="0.25">
      <c r="A113" s="26" t="s">
        <v>167</v>
      </c>
      <c r="B113" s="13" t="s">
        <v>168</v>
      </c>
      <c r="C113" s="14" t="s">
        <v>61</v>
      </c>
      <c r="D113" s="14" t="s">
        <v>121</v>
      </c>
      <c r="E113" s="15">
        <v>208</v>
      </c>
      <c r="F113" s="15">
        <f>VLOOKUP($A113,[1]Hoja1!$A$9:$AM$276,3,0)</f>
        <v>7467.9</v>
      </c>
      <c r="G113" s="15">
        <f>VLOOKUP($A113,[1]Hoja1!$A$9:$AM$276,8,0)</f>
        <v>0</v>
      </c>
      <c r="H113" s="15">
        <f>VLOOKUP($A113,[1]Hoja1!$A$9:$AM$276,5,0)+VLOOKUP($A113,[1]Hoja1!$A$9:$AM$276,7,0)</f>
        <v>871.25</v>
      </c>
      <c r="I113" s="15">
        <f>VLOOKUP($A113,[1]Hoja1!$A$9:$AM$276,4,0)+VLOOKUP($A113,[1]Hoja1!$A$9:$AM$276,6,0)</f>
        <v>0</v>
      </c>
      <c r="J113" s="15">
        <f>VLOOKUP($A113,[1]Hoja1!$A$9:$AM$276,10,0)</f>
        <v>0</v>
      </c>
      <c r="K113" s="15">
        <f>VLOOKUP($A113,[1]Hoja1!$A$9:$AM$276,9,0)</f>
        <v>1000</v>
      </c>
      <c r="L113" s="16">
        <f t="shared" si="39"/>
        <v>8339.15</v>
      </c>
      <c r="M113" s="15">
        <f>VLOOKUP($A113,[1]Hoja1!$A$9:$AM$276,34,0)</f>
        <v>0</v>
      </c>
      <c r="N113" s="16">
        <f t="shared" ref="N113:N114" si="41">+L113-M113</f>
        <v>8339.15</v>
      </c>
    </row>
    <row r="114" spans="1:14" s="11" customFormat="1" ht="13.5" customHeight="1" x14ac:dyDescent="0.25">
      <c r="A114" s="26" t="s">
        <v>169</v>
      </c>
      <c r="B114" s="13" t="s">
        <v>170</v>
      </c>
      <c r="C114" s="14" t="s">
        <v>61</v>
      </c>
      <c r="D114" s="14" t="s">
        <v>121</v>
      </c>
      <c r="E114" s="15">
        <v>208</v>
      </c>
      <c r="F114" s="15">
        <f>VLOOKUP($A114,[1]Hoja1!$A$9:$AM$276,3,0)</f>
        <v>7467.9</v>
      </c>
      <c r="G114" s="15">
        <f>VLOOKUP($A114,[1]Hoja1!$A$9:$AM$276,8,0)</f>
        <v>0</v>
      </c>
      <c r="H114" s="15">
        <f>VLOOKUP($A114,[1]Hoja1!$A$9:$AM$276,5,0)+VLOOKUP($A114,[1]Hoja1!$A$9:$AM$276,7,0)</f>
        <v>871.25</v>
      </c>
      <c r="I114" s="15">
        <f>VLOOKUP($A114,[1]Hoja1!$A$9:$AM$276,4,0)+VLOOKUP($A114,[1]Hoja1!$A$9:$AM$276,6,0)</f>
        <v>0</v>
      </c>
      <c r="J114" s="15">
        <f>VLOOKUP($A114,[1]Hoja1!$A$9:$AM$276,10,0)</f>
        <v>0</v>
      </c>
      <c r="K114" s="15">
        <f>VLOOKUP($A114,[1]Hoja1!$A$9:$AM$276,9,0)</f>
        <v>1000</v>
      </c>
      <c r="L114" s="16">
        <f t="shared" si="39"/>
        <v>8339.15</v>
      </c>
      <c r="M114" s="15">
        <f>VLOOKUP($A114,[1]Hoja1!$A$9:$AM$276,34,0)</f>
        <v>0</v>
      </c>
      <c r="N114" s="16">
        <f t="shared" si="41"/>
        <v>8339.15</v>
      </c>
    </row>
    <row r="115" spans="1:14" s="11" customFormat="1" ht="10.5" customHeight="1" x14ac:dyDescent="0.25">
      <c r="A115" s="26"/>
      <c r="B115" s="13"/>
      <c r="C115" s="14"/>
      <c r="D115" s="14"/>
      <c r="E115" s="15"/>
      <c r="F115" s="15"/>
      <c r="G115" s="14"/>
      <c r="H115" s="14"/>
      <c r="I115" s="14"/>
      <c r="J115" s="14"/>
      <c r="K115" s="14"/>
      <c r="L115" s="16"/>
      <c r="M115" s="16"/>
      <c r="N115" s="16"/>
    </row>
    <row r="116" spans="1:14" s="11" customFormat="1" ht="17.25" customHeight="1" x14ac:dyDescent="0.25">
      <c r="A116" s="6" t="s">
        <v>88</v>
      </c>
      <c r="B116" s="7"/>
      <c r="C116" s="8"/>
      <c r="D116" s="8"/>
      <c r="E116" s="9"/>
      <c r="F116" s="9"/>
      <c r="G116" s="8"/>
      <c r="H116" s="8"/>
      <c r="I116" s="8"/>
      <c r="J116" s="8"/>
      <c r="K116" s="8"/>
      <c r="L116" s="10"/>
      <c r="M116" s="10"/>
      <c r="N116" s="10"/>
    </row>
    <row r="117" spans="1:14" s="11" customFormat="1" ht="10.5" customHeight="1" x14ac:dyDescent="0.25">
      <c r="A117" s="26" t="s">
        <v>158</v>
      </c>
      <c r="B117" s="13" t="s">
        <v>159</v>
      </c>
      <c r="C117" s="14" t="s">
        <v>162</v>
      </c>
      <c r="D117" s="14" t="s">
        <v>121</v>
      </c>
      <c r="E117" s="15">
        <f t="shared" ref="E117:E118" si="42">+F117/30</f>
        <v>249</v>
      </c>
      <c r="F117" s="15">
        <f>VLOOKUP($A117,[1]Hoja1!$A$9:$AM$276,3,0)</f>
        <v>7470</v>
      </c>
      <c r="G117" s="15">
        <f>VLOOKUP($A117,[1]Hoja1!$A$9:$AM$276,8,0)</f>
        <v>0</v>
      </c>
      <c r="H117" s="15">
        <f>VLOOKUP($A117,[1]Hoja1!$A$9:$AM$276,5,0)+VLOOKUP($A117,[1]Hoja1!$A$9:$AM$276,7,0)</f>
        <v>871.5</v>
      </c>
      <c r="I117" s="15">
        <f>VLOOKUP($A117,[1]Hoja1!$A$9:$AM$276,4,0)+VLOOKUP($A117,[1]Hoja1!$A$9:$AM$276,6,0)</f>
        <v>0</v>
      </c>
      <c r="J117" s="15">
        <f>VLOOKUP($A117,[1]Hoja1!$A$9:$AM$276,10,0)</f>
        <v>1424.84</v>
      </c>
      <c r="K117" s="15">
        <f>VLOOKUP($A117,[1]Hoja1!$A$9:$AM$276,9,0)</f>
        <v>1000</v>
      </c>
      <c r="L117" s="16">
        <f t="shared" ref="L117:L118" si="43">SUM(F117:J117)</f>
        <v>9766.34</v>
      </c>
      <c r="M117" s="15">
        <f>VLOOKUP($A117,[1]Hoja1!$A$9:$AM$276,34,0)</f>
        <v>894.84</v>
      </c>
      <c r="N117" s="16">
        <f t="shared" ref="N117:N118" si="44">+L117-M117</f>
        <v>8871.5</v>
      </c>
    </row>
    <row r="118" spans="1:14" s="11" customFormat="1" ht="10.5" customHeight="1" x14ac:dyDescent="0.25">
      <c r="A118" s="26" t="s">
        <v>160</v>
      </c>
      <c r="B118" s="13" t="s">
        <v>161</v>
      </c>
      <c r="C118" s="14" t="s">
        <v>162</v>
      </c>
      <c r="D118" s="14" t="s">
        <v>121</v>
      </c>
      <c r="E118" s="15">
        <f t="shared" si="42"/>
        <v>249</v>
      </c>
      <c r="F118" s="15">
        <f>VLOOKUP($A118,[1]Hoja1!$A$9:$AM$276,3,0)</f>
        <v>7470</v>
      </c>
      <c r="G118" s="15">
        <f>VLOOKUP($A118,[1]Hoja1!$A$9:$AM$276,8,0)</f>
        <v>0</v>
      </c>
      <c r="H118" s="15">
        <f>VLOOKUP($A118,[1]Hoja1!$A$9:$AM$276,5,0)+VLOOKUP($A118,[1]Hoja1!$A$9:$AM$276,7,0)</f>
        <v>871.5</v>
      </c>
      <c r="I118" s="15">
        <f>VLOOKUP($A118,[1]Hoja1!$A$9:$AM$276,4,0)+VLOOKUP($A118,[1]Hoja1!$A$9:$AM$276,6,0)</f>
        <v>0</v>
      </c>
      <c r="J118" s="15">
        <f>VLOOKUP($A118,[1]Hoja1!$A$9:$AM$276,10,0)</f>
        <v>1424.84</v>
      </c>
      <c r="K118" s="15">
        <f>VLOOKUP($A118,[1]Hoja1!$A$9:$AM$276,9,0)</f>
        <v>1000</v>
      </c>
      <c r="L118" s="16">
        <f t="shared" si="43"/>
        <v>9766.34</v>
      </c>
      <c r="M118" s="15">
        <f>VLOOKUP($A118,[1]Hoja1!$A$9:$AM$276,34,0)</f>
        <v>894.84</v>
      </c>
      <c r="N118" s="16">
        <f t="shared" si="44"/>
        <v>8871.5</v>
      </c>
    </row>
    <row r="119" spans="1:14" s="11" customFormat="1" ht="10.5" customHeight="1" x14ac:dyDescent="0.25">
      <c r="A119" s="26"/>
      <c r="B119" s="13"/>
      <c r="C119" s="14"/>
      <c r="D119" s="14"/>
      <c r="E119" s="15"/>
      <c r="F119" s="15"/>
      <c r="G119" s="14"/>
      <c r="H119" s="14"/>
      <c r="I119" s="14"/>
      <c r="J119" s="14"/>
      <c r="K119" s="14"/>
      <c r="L119" s="16"/>
      <c r="M119" s="16"/>
      <c r="N119" s="16"/>
    </row>
    <row r="120" spans="1:14" s="11" customFormat="1" ht="17.25" customHeight="1" x14ac:dyDescent="0.25">
      <c r="A120" s="6" t="s">
        <v>89</v>
      </c>
      <c r="B120" s="7"/>
      <c r="C120" s="8"/>
      <c r="D120" s="8"/>
      <c r="E120" s="9"/>
      <c r="F120" s="9"/>
      <c r="G120" s="8"/>
      <c r="H120" s="8"/>
      <c r="I120" s="8"/>
      <c r="J120" s="8"/>
      <c r="K120" s="8"/>
      <c r="L120" s="10"/>
      <c r="M120" s="10"/>
      <c r="N120" s="10"/>
    </row>
    <row r="121" spans="1:14" s="11" customFormat="1" ht="10.5" customHeight="1" x14ac:dyDescent="0.25">
      <c r="A121" s="26" t="s">
        <v>115</v>
      </c>
      <c r="B121" s="13" t="s">
        <v>200</v>
      </c>
      <c r="C121" s="14" t="s">
        <v>16</v>
      </c>
      <c r="D121" s="14" t="s">
        <v>121</v>
      </c>
      <c r="E121" s="15">
        <f>+F121/30</f>
        <v>244.44200000000001</v>
      </c>
      <c r="F121" s="15">
        <f>VLOOKUP($A121,[1]Hoja1!$A$9:$AM$276,3,0)</f>
        <v>7333.26</v>
      </c>
      <c r="G121" s="15">
        <f>VLOOKUP($A121,[1]Hoja1!$A$9:$AM$276,8,0)</f>
        <v>3734.02</v>
      </c>
      <c r="H121" s="15">
        <f>VLOOKUP($A121,[1]Hoja1!$A$9:$AM$276,5,0)+VLOOKUP($A121,[1]Hoja1!$A$9:$AM$276,7,0)</f>
        <v>1744.9700000000003</v>
      </c>
      <c r="I121" s="15">
        <f>VLOOKUP($A121,[1]Hoja1!$A$9:$AM$276,4,0)+VLOOKUP($A121,[1]Hoja1!$A$9:$AM$276,6,0)</f>
        <v>2604.71</v>
      </c>
      <c r="J121" s="15">
        <f>VLOOKUP($A121,[1]Hoja1!$A$9:$AM$276,10,0)</f>
        <v>6603.04</v>
      </c>
      <c r="K121" s="15">
        <f>VLOOKUP($A121,[1]Hoja1!$A$9:$AM$276,9,0)</f>
        <v>0</v>
      </c>
      <c r="L121" s="16">
        <f>SUM(F121:J121)</f>
        <v>22020</v>
      </c>
      <c r="M121" s="15">
        <f>VLOOKUP($A121,[1]Hoja1!$A$9:$AM$276,34,0)</f>
        <v>2428.89</v>
      </c>
      <c r="N121" s="16">
        <f>+L121-M121</f>
        <v>19591.11</v>
      </c>
    </row>
    <row r="122" spans="1:14" s="11" customFormat="1" ht="10.5" customHeight="1" x14ac:dyDescent="0.25">
      <c r="A122" s="26"/>
      <c r="B122" s="13"/>
      <c r="C122" s="14"/>
      <c r="D122" s="14"/>
      <c r="E122" s="15"/>
      <c r="F122" s="15"/>
      <c r="G122" s="14"/>
      <c r="H122" s="14"/>
      <c r="I122" s="14"/>
      <c r="J122" s="14"/>
      <c r="K122" s="14"/>
      <c r="L122" s="16"/>
      <c r="M122" s="16"/>
      <c r="N122" s="16"/>
    </row>
    <row r="123" spans="1:14" s="11" customFormat="1" ht="17.25" customHeight="1" x14ac:dyDescent="0.25">
      <c r="A123" s="6" t="s">
        <v>104</v>
      </c>
      <c r="B123" s="7"/>
      <c r="C123" s="8"/>
      <c r="D123" s="8"/>
      <c r="E123" s="9"/>
      <c r="F123" s="9"/>
      <c r="G123" s="8"/>
      <c r="H123" s="8"/>
      <c r="I123" s="8"/>
      <c r="J123" s="8"/>
      <c r="K123" s="8"/>
      <c r="L123" s="10"/>
      <c r="M123" s="10"/>
      <c r="N123" s="10"/>
    </row>
    <row r="124" spans="1:14" s="11" customFormat="1" ht="10.5" customHeight="1" x14ac:dyDescent="0.25">
      <c r="A124" s="26" t="s">
        <v>143</v>
      </c>
      <c r="B124" s="13" t="s">
        <v>144</v>
      </c>
      <c r="C124" s="14" t="s">
        <v>213</v>
      </c>
      <c r="D124" s="14" t="s">
        <v>17</v>
      </c>
      <c r="E124" s="15">
        <f>+F124/30</f>
        <v>400</v>
      </c>
      <c r="F124" s="15">
        <f>VLOOKUP($A124,[1]Hoja1!$A$9:$AM$276,3,0)</f>
        <v>12000</v>
      </c>
      <c r="G124" s="15">
        <f>VLOOKUP($A124,[1]Hoja1!$A$9:$AM$276,8,0)</f>
        <v>0</v>
      </c>
      <c r="H124" s="15">
        <f>VLOOKUP($A124,[1]Hoja1!$A$9:$AM$276,5,0)+VLOOKUP($A124,[1]Hoja1!$A$9:$AM$276,7,0)</f>
        <v>1400</v>
      </c>
      <c r="I124" s="15">
        <f>VLOOKUP($A124,[1]Hoja1!$A$9:$AM$276,4,0)+VLOOKUP($A124,[1]Hoja1!$A$9:$AM$276,6,0)</f>
        <v>0</v>
      </c>
      <c r="J124" s="15">
        <f>VLOOKUP($A124,[1]Hoja1!$A$9:$AM$276,10,0)</f>
        <v>8000</v>
      </c>
      <c r="K124" s="15">
        <f>VLOOKUP($A124,[1]Hoja1!$A$9:$AM$276,9,0)</f>
        <v>1000</v>
      </c>
      <c r="L124" s="16">
        <f t="shared" ref="L124:L125" si="45">SUM(F124:J124)</f>
        <v>21400</v>
      </c>
      <c r="M124" s="15">
        <f>VLOOKUP($A124,[1]Hoja1!$A$9:$AM$276,34,0)</f>
        <v>3148.18</v>
      </c>
      <c r="N124" s="16">
        <f>+L124-M124</f>
        <v>18251.82</v>
      </c>
    </row>
    <row r="125" spans="1:14" s="11" customFormat="1" ht="10.5" customHeight="1" x14ac:dyDescent="0.25">
      <c r="A125" s="26" t="s">
        <v>171</v>
      </c>
      <c r="B125" s="13" t="s">
        <v>172</v>
      </c>
      <c r="C125" s="14" t="s">
        <v>173</v>
      </c>
      <c r="D125" s="14" t="s">
        <v>17</v>
      </c>
      <c r="E125" s="15">
        <f>+F125/30</f>
        <v>0</v>
      </c>
      <c r="F125" s="15">
        <f>VLOOKUP($A125,[1]Hoja1!$A$9:$AM$276,3,0)</f>
        <v>0</v>
      </c>
      <c r="G125" s="15">
        <f>VLOOKUP($A125,[1]Hoja1!$A$9:$AM$276,8,0)</f>
        <v>2666.67</v>
      </c>
      <c r="H125" s="15">
        <f>VLOOKUP($A125,[1]Hoja1!$A$9:$AM$276,5,0)+VLOOKUP($A125,[1]Hoja1!$A$9:$AM$276,7,0)</f>
        <v>0</v>
      </c>
      <c r="I125" s="15">
        <f>VLOOKUP($A125,[1]Hoja1!$A$9:$AM$276,4,0)+VLOOKUP($A125,[1]Hoja1!$A$9:$AM$276,6,0)</f>
        <v>103.17</v>
      </c>
      <c r="J125" s="15">
        <f>VLOOKUP($A125,[1]Hoja1!$A$9:$AM$276,10,0)</f>
        <v>0</v>
      </c>
      <c r="K125" s="15">
        <f>VLOOKUP($A125,[1]Hoja1!$A$9:$AM$276,9,0)</f>
        <v>0</v>
      </c>
      <c r="L125" s="16">
        <f t="shared" si="45"/>
        <v>2769.84</v>
      </c>
      <c r="M125" s="15">
        <f>VLOOKUP($A125,[1]Hoja1!$A$9:$AM$276,34,0)</f>
        <v>28.46</v>
      </c>
      <c r="N125" s="16">
        <f>+L125-M125</f>
        <v>2741.38</v>
      </c>
    </row>
    <row r="126" spans="1:14" s="11" customFormat="1" ht="10.5" customHeight="1" x14ac:dyDescent="0.25">
      <c r="A126" s="26"/>
      <c r="B126" s="13"/>
      <c r="C126" s="14"/>
      <c r="D126" s="14"/>
      <c r="E126" s="15"/>
      <c r="F126" s="15"/>
      <c r="G126" s="14"/>
      <c r="H126" s="14"/>
      <c r="I126" s="14"/>
      <c r="J126" s="14"/>
      <c r="K126" s="14"/>
      <c r="L126" s="16"/>
      <c r="M126" s="16"/>
      <c r="N126" s="16"/>
    </row>
    <row r="127" spans="1:14" s="11" customFormat="1" ht="17.25" customHeight="1" x14ac:dyDescent="0.25">
      <c r="A127" s="6" t="s">
        <v>123</v>
      </c>
      <c r="B127" s="7"/>
      <c r="C127" s="8"/>
      <c r="D127" s="8"/>
      <c r="E127" s="9"/>
      <c r="F127" s="9"/>
      <c r="G127" s="8"/>
      <c r="H127" s="8"/>
      <c r="I127" s="8"/>
      <c r="J127" s="8"/>
      <c r="K127" s="8"/>
      <c r="L127" s="10"/>
      <c r="M127" s="10"/>
      <c r="N127" s="10"/>
    </row>
    <row r="128" spans="1:14" s="11" customFormat="1" ht="10.5" customHeight="1" x14ac:dyDescent="0.25">
      <c r="A128" s="26" t="s">
        <v>122</v>
      </c>
      <c r="B128" s="13" t="s">
        <v>201</v>
      </c>
      <c r="C128" s="14" t="s">
        <v>136</v>
      </c>
      <c r="D128" s="14" t="s">
        <v>121</v>
      </c>
      <c r="E128" s="15">
        <f>+F128/30</f>
        <v>580.98</v>
      </c>
      <c r="F128" s="15">
        <f>VLOOKUP($A128,[1]Hoja1!$A$9:$AM$276,3,0)</f>
        <v>17429.400000000001</v>
      </c>
      <c r="G128" s="15">
        <f>VLOOKUP($A128,[1]Hoja1!$A$9:$AM$276,8,0)</f>
        <v>0</v>
      </c>
      <c r="H128" s="15">
        <f>VLOOKUP($A128,[1]Hoja1!$A$9:$AM$276,5,0)+VLOOKUP($A128,[1]Hoja1!$A$9:$AM$276,7,0)</f>
        <v>2033.43</v>
      </c>
      <c r="I128" s="15">
        <f>VLOOKUP($A128,[1]Hoja1!$A$9:$AM$276,4,0)+VLOOKUP($A128,[1]Hoja1!$A$9:$AM$276,6,0)</f>
        <v>0</v>
      </c>
      <c r="J128" s="15">
        <f>VLOOKUP($A128,[1]Hoja1!$A$9:$AM$276,10,0)</f>
        <v>1570.6</v>
      </c>
      <c r="K128" s="15">
        <f>VLOOKUP($A128,[1]Hoja1!$A$9:$AM$276,9,0)</f>
        <v>1000</v>
      </c>
      <c r="L128" s="16">
        <f>SUM(F128:J128)</f>
        <v>21033.43</v>
      </c>
      <c r="M128" s="15">
        <f>VLOOKUP($A128,[1]Hoja1!$A$9:$AM$276,34,0)</f>
        <v>2976.06</v>
      </c>
      <c r="N128" s="16">
        <f>+L128-M128</f>
        <v>18057.37</v>
      </c>
    </row>
    <row r="129" spans="1:14" s="11" customFormat="1" ht="10.5" customHeight="1" x14ac:dyDescent="0.25">
      <c r="A129" s="26"/>
      <c r="B129" s="13"/>
      <c r="C129" s="14"/>
      <c r="D129" s="14"/>
      <c r="E129" s="15"/>
      <c r="F129" s="15"/>
      <c r="G129" s="14"/>
      <c r="H129" s="14"/>
      <c r="I129" s="14"/>
      <c r="J129" s="14"/>
      <c r="K129" s="14"/>
      <c r="L129" s="16"/>
      <c r="M129" s="16"/>
      <c r="N129" s="16"/>
    </row>
    <row r="130" spans="1:14" s="11" customFormat="1" ht="17.25" customHeight="1" x14ac:dyDescent="0.25">
      <c r="A130" s="6" t="s">
        <v>90</v>
      </c>
      <c r="B130" s="7"/>
      <c r="C130" s="8"/>
      <c r="D130" s="8"/>
      <c r="E130" s="9"/>
      <c r="F130" s="9"/>
      <c r="G130" s="8"/>
      <c r="H130" s="8"/>
      <c r="I130" s="8"/>
      <c r="J130" s="8"/>
      <c r="K130" s="8"/>
      <c r="L130" s="10"/>
      <c r="M130" s="10"/>
      <c r="N130" s="10"/>
    </row>
    <row r="131" spans="1:14" s="11" customFormat="1" ht="10.5" customHeight="1" x14ac:dyDescent="0.25">
      <c r="A131" s="26" t="s">
        <v>91</v>
      </c>
      <c r="B131" s="13" t="s">
        <v>92</v>
      </c>
      <c r="C131" s="14" t="s">
        <v>16</v>
      </c>
      <c r="D131" s="14" t="s">
        <v>17</v>
      </c>
      <c r="E131" s="15">
        <f>+F131/30</f>
        <v>248.92999999999998</v>
      </c>
      <c r="F131" s="15">
        <f>VLOOKUP($A131,[1]Hoja1!$A$9:$AM$276,3,0)</f>
        <v>7467.9</v>
      </c>
      <c r="G131" s="15">
        <f>VLOOKUP($A131,[1]Hoja1!$A$9:$AM$276,8,0)</f>
        <v>0</v>
      </c>
      <c r="H131" s="15">
        <f>VLOOKUP($A131,[1]Hoja1!$A$9:$AM$276,5,0)+VLOOKUP($A131,[1]Hoja1!$A$9:$AM$276,7,0)</f>
        <v>871.25</v>
      </c>
      <c r="I131" s="15">
        <f>VLOOKUP($A131,[1]Hoja1!$A$9:$AM$276,4,0)+VLOOKUP($A131,[1]Hoja1!$A$9:$AM$276,6,0)</f>
        <v>0</v>
      </c>
      <c r="J131" s="15">
        <f>VLOOKUP($A131,[1]Hoja1!$A$9:$AM$276,10,0)</f>
        <v>0</v>
      </c>
      <c r="K131" s="15">
        <f>VLOOKUP($A131,[1]Hoja1!$A$9:$AM$276,9,0)</f>
        <v>1000</v>
      </c>
      <c r="L131" s="16">
        <f>SUM(F131:J131)</f>
        <v>8339.15</v>
      </c>
      <c r="M131" s="15">
        <f>VLOOKUP($A131,[1]Hoja1!$A$9:$AM$276,34,0)</f>
        <v>0</v>
      </c>
      <c r="N131" s="16">
        <f>+L131-M131</f>
        <v>8339.15</v>
      </c>
    </row>
    <row r="132" spans="1:14" s="11" customFormat="1" ht="10.5" customHeight="1" x14ac:dyDescent="0.25">
      <c r="A132" s="26"/>
      <c r="B132" s="13"/>
      <c r="C132" s="14"/>
      <c r="D132" s="14"/>
      <c r="E132" s="15"/>
      <c r="F132" s="15"/>
      <c r="G132" s="14"/>
      <c r="H132" s="14"/>
      <c r="I132" s="14"/>
      <c r="J132" s="14"/>
      <c r="K132" s="14"/>
      <c r="L132" s="16"/>
      <c r="M132" s="16"/>
      <c r="N132" s="16"/>
    </row>
    <row r="133" spans="1:14" s="11" customFormat="1" ht="17.25" customHeight="1" x14ac:dyDescent="0.25">
      <c r="A133" s="6" t="s">
        <v>93</v>
      </c>
      <c r="B133" s="7"/>
      <c r="C133" s="8"/>
      <c r="D133" s="8"/>
      <c r="E133" s="9"/>
      <c r="F133" s="9"/>
      <c r="G133" s="8"/>
      <c r="H133" s="8"/>
      <c r="I133" s="8"/>
      <c r="J133" s="8"/>
      <c r="K133" s="8"/>
      <c r="L133" s="10"/>
      <c r="M133" s="10"/>
      <c r="N133" s="10"/>
    </row>
    <row r="134" spans="1:14" s="11" customFormat="1" ht="10.5" customHeight="1" x14ac:dyDescent="0.25">
      <c r="A134" s="26" t="s">
        <v>97</v>
      </c>
      <c r="B134" s="18" t="s">
        <v>94</v>
      </c>
      <c r="C134" s="14" t="s">
        <v>16</v>
      </c>
      <c r="D134" s="14" t="s">
        <v>121</v>
      </c>
      <c r="E134" s="15">
        <f>+F134/30</f>
        <v>248.92999999999998</v>
      </c>
      <c r="F134" s="15">
        <f>VLOOKUP($A134,[1]Hoja1!$A$9:$AM$276,3,0)</f>
        <v>7467.9</v>
      </c>
      <c r="G134" s="15">
        <f>VLOOKUP($A134,[1]Hoja1!$A$9:$AM$276,8,0)</f>
        <v>0</v>
      </c>
      <c r="H134" s="15">
        <f>VLOOKUP($A134,[1]Hoja1!$A$9:$AM$276,5,0)+VLOOKUP($A134,[1]Hoja1!$A$9:$AM$276,7,0)</f>
        <v>871.25</v>
      </c>
      <c r="I134" s="15">
        <f>VLOOKUP($A134,[1]Hoja1!$A$9:$AM$276,4,0)+VLOOKUP($A134,[1]Hoja1!$A$9:$AM$276,6,0)</f>
        <v>0</v>
      </c>
      <c r="J134" s="15">
        <f>VLOOKUP($A134,[1]Hoja1!$A$9:$AM$276,10,0)</f>
        <v>0</v>
      </c>
      <c r="K134" s="15">
        <f>VLOOKUP($A134,[1]Hoja1!$A$9:$AM$276,9,0)</f>
        <v>1000</v>
      </c>
      <c r="L134" s="16">
        <f>SUM(F134:J134)</f>
        <v>8339.15</v>
      </c>
      <c r="M134" s="15">
        <f>VLOOKUP($A134,[1]Hoja1!$A$9:$AM$276,34,0)</f>
        <v>0</v>
      </c>
      <c r="N134" s="16">
        <f>+L134-M134</f>
        <v>8339.15</v>
      </c>
    </row>
    <row r="135" spans="1:14" ht="15" customHeight="1" x14ac:dyDescent="0.25">
      <c r="L135" s="21"/>
      <c r="M135" s="21"/>
      <c r="N135" s="21"/>
    </row>
    <row r="136" spans="1:14" s="11" customFormat="1" ht="17.25" customHeight="1" x14ac:dyDescent="0.25">
      <c r="A136" s="6" t="s">
        <v>153</v>
      </c>
      <c r="B136" s="7"/>
      <c r="C136" s="8"/>
      <c r="D136" s="8"/>
      <c r="E136" s="9"/>
      <c r="F136" s="9"/>
      <c r="G136" s="8"/>
      <c r="H136" s="8"/>
      <c r="I136" s="8"/>
      <c r="J136" s="8"/>
      <c r="K136" s="8"/>
      <c r="L136" s="10"/>
      <c r="M136" s="10"/>
      <c r="N136" s="10"/>
    </row>
    <row r="137" spans="1:14" s="11" customFormat="1" ht="10.5" customHeight="1" x14ac:dyDescent="0.25">
      <c r="A137" s="26" t="s">
        <v>154</v>
      </c>
      <c r="B137" s="18" t="s">
        <v>155</v>
      </c>
      <c r="C137" s="14" t="s">
        <v>212</v>
      </c>
      <c r="D137" s="14" t="s">
        <v>121</v>
      </c>
      <c r="E137" s="15">
        <v>228</v>
      </c>
      <c r="F137" s="15">
        <f>VLOOKUP($A137,[1]Hoja1!$A$9:$AM$276,3,0)</f>
        <v>7470</v>
      </c>
      <c r="G137" s="15">
        <f>VLOOKUP($A137,[1]Hoja1!$A$9:$AM$276,8,0)</f>
        <v>0</v>
      </c>
      <c r="H137" s="15">
        <f>VLOOKUP($A137,[1]Hoja1!$A$9:$AM$276,5,0)+VLOOKUP($A137,[1]Hoja1!$A$9:$AM$276,7,0)</f>
        <v>871.5</v>
      </c>
      <c r="I137" s="15">
        <f>VLOOKUP($A137,[1]Hoja1!$A$9:$AM$276,4,0)+VLOOKUP($A137,[1]Hoja1!$A$9:$AM$276,6,0)</f>
        <v>0</v>
      </c>
      <c r="J137" s="15">
        <f>VLOOKUP($A137,[1]Hoja1!$A$9:$AM$276,10,0)</f>
        <v>3755.68</v>
      </c>
      <c r="K137" s="15">
        <f>VLOOKUP($A137,[1]Hoja1!$A$9:$AM$276,9,0)</f>
        <v>1000</v>
      </c>
      <c r="L137" s="16">
        <f>SUM(F137:J137)</f>
        <v>12097.18</v>
      </c>
      <c r="M137" s="15">
        <f>VLOOKUP($A137,[1]Hoja1!$A$9:$AM$276,34,0)</f>
        <v>1225.68</v>
      </c>
      <c r="N137" s="16">
        <f>+L137-M137</f>
        <v>10871.5</v>
      </c>
    </row>
    <row r="138" spans="1:14" ht="15" customHeight="1" x14ac:dyDescent="0.25">
      <c r="L138" s="21"/>
      <c r="M138" s="21"/>
      <c r="N138" s="21"/>
    </row>
    <row r="139" spans="1:14" s="11" customFormat="1" ht="17.25" customHeight="1" x14ac:dyDescent="0.25">
      <c r="A139" s="6" t="s">
        <v>149</v>
      </c>
      <c r="B139" s="7"/>
      <c r="C139" s="8"/>
      <c r="D139" s="8"/>
      <c r="E139" s="9"/>
      <c r="F139" s="9"/>
      <c r="G139" s="8"/>
      <c r="H139" s="8"/>
      <c r="I139" s="8"/>
      <c r="J139" s="8"/>
      <c r="K139" s="8"/>
      <c r="L139" s="10"/>
      <c r="M139" s="10"/>
      <c r="N139" s="10"/>
    </row>
    <row r="140" spans="1:14" s="11" customFormat="1" ht="10.5" customHeight="1" x14ac:dyDescent="0.25">
      <c r="A140" s="26" t="s">
        <v>150</v>
      </c>
      <c r="B140" s="18" t="s">
        <v>151</v>
      </c>
      <c r="C140" s="14" t="s">
        <v>152</v>
      </c>
      <c r="D140" s="14" t="s">
        <v>121</v>
      </c>
      <c r="E140" s="15">
        <v>208</v>
      </c>
      <c r="F140" s="15">
        <f>VLOOKUP($A140,[1]Hoja1!$A$9:$AM$276,3,0)</f>
        <v>7470</v>
      </c>
      <c r="G140" s="15">
        <f>VLOOKUP($A140,[1]Hoja1!$A$9:$AM$276,8,0)</f>
        <v>0</v>
      </c>
      <c r="H140" s="15">
        <f>VLOOKUP($A140,[1]Hoja1!$A$9:$AM$276,5,0)+VLOOKUP($A140,[1]Hoja1!$A$9:$AM$276,7,0)</f>
        <v>871.5</v>
      </c>
      <c r="I140" s="15">
        <f>VLOOKUP($A140,[1]Hoja1!$A$9:$AM$276,4,0)+VLOOKUP($A140,[1]Hoja1!$A$9:$AM$276,6,0)</f>
        <v>0</v>
      </c>
      <c r="J140" s="15">
        <f>VLOOKUP($A140,[1]Hoja1!$A$9:$AM$276,10,0)</f>
        <v>3755.56</v>
      </c>
      <c r="K140" s="15">
        <f>VLOOKUP($A140,[1]Hoja1!$A$9:$AM$276,9,0)</f>
        <v>1000</v>
      </c>
      <c r="L140" s="16">
        <f>SUM(F140:J140)</f>
        <v>12097.06</v>
      </c>
      <c r="M140" s="15">
        <f>VLOOKUP($A140,[1]Hoja1!$A$9:$AM$276,34,0)</f>
        <v>1225.56</v>
      </c>
      <c r="N140" s="16">
        <f>+L140-M140</f>
        <v>10871.5</v>
      </c>
    </row>
    <row r="141" spans="1:14" ht="15" customHeight="1" x14ac:dyDescent="0.25">
      <c r="L141" s="21"/>
      <c r="M141" s="21"/>
      <c r="N141" s="21"/>
    </row>
    <row r="142" spans="1:14" ht="16.5" customHeight="1" x14ac:dyDescent="0.25">
      <c r="L142" s="21"/>
      <c r="M142" s="21"/>
      <c r="N142" s="21"/>
    </row>
    <row r="144" spans="1:14" ht="17.25" hidden="1" customHeight="1" x14ac:dyDescent="0.25">
      <c r="L144" s="22">
        <f>SUM(L7:L141)</f>
        <v>1042185.3700000001</v>
      </c>
      <c r="M144" s="22">
        <f>SUM(M7:M141)</f>
        <v>168957.25</v>
      </c>
      <c r="N144" s="22">
        <f>SUM(N7:N141)</f>
        <v>873228.12000000023</v>
      </c>
    </row>
    <row r="145" spans="10:14" ht="17.25" hidden="1" customHeight="1" x14ac:dyDescent="0.2">
      <c r="J145" s="20"/>
      <c r="K145" s="20"/>
      <c r="L145" s="37">
        <v>1042185.37</v>
      </c>
      <c r="M145" s="38">
        <v>168957.25</v>
      </c>
      <c r="N145" s="38">
        <v>873228.12</v>
      </c>
    </row>
    <row r="146" spans="10:14" ht="17.25" hidden="1" customHeight="1" x14ac:dyDescent="0.2">
      <c r="L146" s="24">
        <f>+L144-L145</f>
        <v>0</v>
      </c>
      <c r="M146" s="24">
        <f t="shared" ref="M146:N146" si="46">+M144-M145</f>
        <v>0</v>
      </c>
      <c r="N146" s="24">
        <f t="shared" si="46"/>
        <v>0</v>
      </c>
    </row>
    <row r="147" spans="10:14" ht="17.25" customHeight="1" x14ac:dyDescent="0.2">
      <c r="L147" s="25"/>
      <c r="M147" s="25"/>
      <c r="N147" s="25"/>
    </row>
    <row r="148" spans="10:14" ht="17.25" customHeight="1" x14ac:dyDescent="0.2">
      <c r="L148" s="25"/>
      <c r="M148" s="25"/>
      <c r="N148" s="25"/>
    </row>
    <row r="149" spans="10:14" ht="17.25" customHeight="1" x14ac:dyDescent="0.25">
      <c r="L149" s="23"/>
      <c r="M149" s="23"/>
      <c r="N149" s="23"/>
    </row>
    <row r="150" spans="10:14" ht="17.25" customHeight="1" x14ac:dyDescent="0.25"/>
    <row r="151" spans="10:14" ht="17.25" customHeight="1" x14ac:dyDescent="0.25"/>
    <row r="152" spans="10:14" ht="17.25" customHeight="1" x14ac:dyDescent="0.25"/>
    <row r="153" spans="10:14" ht="17.25" customHeight="1" x14ac:dyDescent="0.25"/>
    <row r="154" spans="10:14" ht="17.25" customHeight="1" x14ac:dyDescent="0.25"/>
    <row r="155" spans="10:14" ht="17.25" customHeight="1" x14ac:dyDescent="0.25"/>
    <row r="156" spans="10:14" ht="17.25" customHeight="1" x14ac:dyDescent="0.25"/>
    <row r="157" spans="10:14" ht="17.25" customHeight="1" x14ac:dyDescent="0.25"/>
    <row r="158" spans="10:14" ht="17.25" customHeight="1" x14ac:dyDescent="0.25"/>
    <row r="159" spans="10:14" ht="17.25" customHeight="1" x14ac:dyDescent="0.25"/>
    <row r="160" spans="10:14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17.25" customHeight="1" x14ac:dyDescent="0.25"/>
    <row r="182" ht="17.25" customHeight="1" x14ac:dyDescent="0.25"/>
    <row r="183" ht="17.25" customHeight="1" x14ac:dyDescent="0.25"/>
    <row r="184" ht="17.25" customHeight="1" x14ac:dyDescent="0.25"/>
    <row r="185" ht="17.25" customHeight="1" x14ac:dyDescent="0.25"/>
    <row r="186" ht="17.25" customHeight="1" x14ac:dyDescent="0.25"/>
    <row r="187" ht="17.25" customHeight="1" x14ac:dyDescent="0.25"/>
    <row r="188" ht="17.25" customHeight="1" x14ac:dyDescent="0.25"/>
    <row r="189" ht="17.25" customHeight="1" x14ac:dyDescent="0.25"/>
    <row r="190" ht="17.25" customHeight="1" x14ac:dyDescent="0.25"/>
    <row r="191" ht="17.25" customHeight="1" x14ac:dyDescent="0.25"/>
    <row r="192" ht="17.25" customHeight="1" x14ac:dyDescent="0.25"/>
    <row r="193" ht="17.25" customHeight="1" x14ac:dyDescent="0.25"/>
    <row r="194" ht="17.25" customHeight="1" x14ac:dyDescent="0.25"/>
    <row r="195" ht="17.25" customHeight="1" x14ac:dyDescent="0.25"/>
    <row r="196" ht="17.25" customHeight="1" x14ac:dyDescent="0.25"/>
  </sheetData>
  <autoFilter ref="A6:N143" xr:uid="{00000000-0009-0000-0000-000000000000}"/>
  <mergeCells count="11">
    <mergeCell ref="N5:N6"/>
    <mergeCell ref="A1:N1"/>
    <mergeCell ref="A2:N2"/>
    <mergeCell ref="A3:N3"/>
    <mergeCell ref="A5:A6"/>
    <mergeCell ref="B5:B6"/>
    <mergeCell ref="C5:C6"/>
    <mergeCell ref="D5:D6"/>
    <mergeCell ref="E5:J5"/>
    <mergeCell ref="L5:L6"/>
    <mergeCell ref="M5:M6"/>
  </mergeCells>
  <conditionalFormatting sqref="L145:N145">
    <cfRule type="cellIs" dxfId="1" priority="4" operator="lessThan">
      <formula>0</formula>
    </cfRule>
  </conditionalFormatting>
  <conditionalFormatting sqref="L148:N148">
    <cfRule type="cellIs" dxfId="0" priority="2" operator="lessThan">
      <formula>0</formula>
    </cfRule>
  </conditionalFormatting>
  <printOptions horizontalCentered="1"/>
  <pageMargins left="0.32" right="0.37" top="0.46" bottom="0.43307086614173229" header="0.31496062992125984" footer="0.23622047244094491"/>
  <pageSetup scale="45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cp:lastPrinted>2023-06-28T18:53:41Z</cp:lastPrinted>
  <dcterms:created xsi:type="dcterms:W3CDTF">2019-06-26T21:08:16Z</dcterms:created>
  <dcterms:modified xsi:type="dcterms:W3CDTF">2024-04-02T18:15:49Z</dcterms:modified>
</cp:coreProperties>
</file>